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05" windowWidth="19440" windowHeight="81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Лист1!$A$1:$R$40</definedName>
  </definedNames>
  <calcPr calcId="144525"/>
</workbook>
</file>

<file path=xl/calcChain.xml><?xml version="1.0" encoding="utf-8"?>
<calcChain xmlns="http://schemas.openxmlformats.org/spreadsheetml/2006/main">
  <c r="G19" i="1" l="1"/>
  <c r="H19" i="1"/>
  <c r="J19" i="1"/>
  <c r="K19" i="1"/>
  <c r="L19" i="1"/>
  <c r="N19" i="1"/>
  <c r="O19" i="1"/>
  <c r="P19" i="1"/>
  <c r="F19" i="1"/>
  <c r="Q8" i="1"/>
  <c r="L13" i="1"/>
  <c r="Q13" i="1"/>
  <c r="P13" i="1"/>
  <c r="L34" i="1"/>
  <c r="P34" i="1"/>
  <c r="O34" i="1"/>
  <c r="P30" i="1"/>
  <c r="O30" i="1"/>
  <c r="O24" i="1"/>
  <c r="N24" i="1"/>
  <c r="G24" i="1"/>
  <c r="J24" i="1"/>
  <c r="F24" i="1"/>
  <c r="K24" i="1"/>
  <c r="I39" i="1"/>
  <c r="L39" i="1"/>
  <c r="K39" i="1"/>
  <c r="J39" i="1"/>
  <c r="H39" i="1"/>
  <c r="F39" i="1"/>
  <c r="G39" i="1"/>
  <c r="N27" i="1"/>
  <c r="H34" i="1"/>
  <c r="G34" i="1"/>
  <c r="P8" i="1"/>
  <c r="O8" i="1"/>
  <c r="N8" i="1"/>
  <c r="M8" i="1"/>
  <c r="L8" i="1"/>
  <c r="J8" i="1"/>
  <c r="F8" i="1"/>
  <c r="G8" i="1"/>
  <c r="H8" i="1"/>
  <c r="K8" i="1"/>
  <c r="G13" i="1"/>
  <c r="H13" i="1"/>
  <c r="I13" i="1"/>
  <c r="K13" i="1"/>
  <c r="O13" i="1"/>
  <c r="B20" i="1"/>
  <c r="B21" i="1"/>
  <c r="B22" i="1"/>
  <c r="J27" i="1"/>
  <c r="J40" i="1"/>
  <c r="K34" i="1"/>
  <c r="K30" i="1"/>
  <c r="K40" i="1" s="1"/>
  <c r="O27" i="1"/>
  <c r="K27" i="1"/>
  <c r="G27" i="1"/>
  <c r="G40" i="1" s="1"/>
  <c r="F27" i="1"/>
  <c r="F40" i="1"/>
  <c r="H30" i="1"/>
  <c r="G30" i="1"/>
  <c r="L40" i="1"/>
  <c r="I40" i="1"/>
  <c r="H40" i="1"/>
  <c r="Q3" i="1"/>
  <c r="P3" i="1"/>
  <c r="O3" i="1"/>
  <c r="M3" i="1"/>
  <c r="L3" i="1"/>
  <c r="K3" i="1"/>
  <c r="J3" i="1"/>
  <c r="N3" i="1"/>
  <c r="O39" i="1"/>
  <c r="O40" i="1" s="1"/>
  <c r="P39" i="1"/>
  <c r="P40" i="1"/>
  <c r="M39" i="1"/>
  <c r="M40" i="1" s="1"/>
  <c r="N39" i="1"/>
  <c r="N40" i="1"/>
  <c r="Q39" i="1"/>
  <c r="Q40" i="1" s="1"/>
</calcChain>
</file>

<file path=xl/sharedStrings.xml><?xml version="1.0" encoding="utf-8"?>
<sst xmlns="http://schemas.openxmlformats.org/spreadsheetml/2006/main" count="134" uniqueCount="79">
  <si>
    <t>№пп</t>
  </si>
  <si>
    <t xml:space="preserve">         Наименование ВЦП, основного мероприятия,  мероприятия  основного мероприятия, мероприятия ВЦП
</t>
  </si>
  <si>
    <t>Участник (ОИВ</t>
  </si>
  <si>
    <t xml:space="preserve">Фактическая дата начала реализации мероприятия (квартал, год)  
</t>
  </si>
  <si>
    <t>Фактическая дата окончания реализации мероприятий (квартал, год)</t>
  </si>
  <si>
    <t>Федеральный бюджет</t>
  </si>
  <si>
    <t>Областной бюджет</t>
  </si>
  <si>
    <t>Местный бюджет</t>
  </si>
  <si>
    <t>Прочие источники</t>
  </si>
  <si>
    <t>1.1.</t>
  </si>
  <si>
    <t>1.2.</t>
  </si>
  <si>
    <t>2.1.</t>
  </si>
  <si>
    <t>3.1.</t>
  </si>
  <si>
    <t xml:space="preserve">  </t>
  </si>
  <si>
    <t>4.1.</t>
  </si>
  <si>
    <t>4.2.</t>
  </si>
  <si>
    <t>5.1.</t>
  </si>
  <si>
    <t>6.1.</t>
  </si>
  <si>
    <t>7.1.</t>
  </si>
  <si>
    <t>Подпрограмма 1 «Жилье для молодежи»</t>
  </si>
  <si>
    <t>Основное мероприятие 1.1.
Предоставление социальных выплат молодым гражданам (молодым семьям) на приобретение (строительство) жилья и дополнительных социальных выплат в случае рождения (усыновления) детей.</t>
  </si>
  <si>
    <t>Основное мероприятие 1.2.
Предоставление социальных выплат молодым семьям на приобретение (строительство) жилья в рамках подпрограммы «Обеспечение жильем молодых семей» федеральной целевой программы «Жилище» на 2011-2015 годы.</t>
  </si>
  <si>
    <t>Подпрограмма 2 «Поддержка граждан, нуждающихся в улучшении жилищных условий, на основе принципов ипотечного кредитования в Ленинградской области»</t>
  </si>
  <si>
    <t xml:space="preserve">Основное мероприятие 2.1.
Поддержка граждан, нуждающихся в улучшении жилищных условий, путем предоставления социальных выплат и компенсаций части расходов, связанных с уплатой процентов по ипотечным жилищным кредитам.
</t>
  </si>
  <si>
    <t xml:space="preserve">Основное мероприятие 2.2.
Предоставление социальных выплат молодым учителям на оплату первоначального взноса по ипотечным жилищным кредитам.
</t>
  </si>
  <si>
    <t>Основное мероприятие 2.3.
Взнос в уставный капитал открытого акционерного общества "Ленинградское областное жилищное агентство ипотечного кредитования"</t>
  </si>
  <si>
    <t>Подпрограмма 3 «Переселение граждан из аварийного жилищного фонда на территории Ленинградской области»</t>
  </si>
  <si>
    <t>Подпрограмма 5 "Обеспечение жилыми помещениями  специализированного жилищного фонда  по договорам 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родителей»</t>
  </si>
  <si>
    <t xml:space="preserve">    Основное мероприятие 5.1.   «Обеспечение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помещений» </t>
  </si>
  <si>
    <t>Подпрограмма 6 "Оказание поддержки гражданам, пострадавшим в результате пожара муниципального жилищного фонда"</t>
  </si>
  <si>
    <t>Основное мероприятие 6.1.Приобретение (строительство) жилых помещений.</t>
  </si>
  <si>
    <t>Подпрограмма 7 «Развитие инженерной и социальной инфраструктуры в районах массовой жилой застройки»</t>
  </si>
  <si>
    <t xml:space="preserve">Основное мероприятие 7.1.
Создание инженерной и транспортной инфраструктуры
 на земельных участках, предоставленных бесплатно членам многодетных семей, молодым специалистам, членам молодых семей
</t>
  </si>
  <si>
    <t>Подпрограмма 8 
"Обеспечение мероприятий по капитальному ремонту многоквартирных домов"</t>
  </si>
  <si>
    <t>Итого по подпрограмме 1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</si>
  <si>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</si>
  <si>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</si>
  <si>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</si>
  <si>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</si>
  <si>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</si>
  <si>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Основное мероприятие 8.1.                  организация деятельности Некоммерческой организации - фонд «Фонд капитального ремонта многоквартирных домов Ленинградской области»</t>
  </si>
  <si>
    <t>Итого по подпрограмме 8</t>
  </si>
  <si>
    <t>Всего по госпрограмме</t>
  </si>
  <si>
    <t>1 кв 2014</t>
  </si>
  <si>
    <t>4 кв.2016</t>
  </si>
  <si>
    <t>4 кв.2014</t>
  </si>
  <si>
    <t>4 кв 2016</t>
  </si>
  <si>
    <t xml:space="preserve">Комитет по строительству </t>
  </si>
  <si>
    <t>Комитет по ЖКХ и транспорту</t>
  </si>
  <si>
    <t>Комитет общего и профессионального образования</t>
  </si>
  <si>
    <t xml:space="preserve">Основное мероприятие 3.1.
Приобретение, строительство (расселение) жилых помещений для переселения граждан из аварийного жилищного фонда на территории Ленинградской области с участием средств Государственной корпорации - Фонд содействия реформированию жилищно-коммунального хозяйства.
</t>
  </si>
  <si>
    <t>3.2.</t>
  </si>
  <si>
    <t xml:space="preserve">Основное мероприятие 3.2.
Приобретение, строительство (расселение) жилых помещений для переселения граждан из аварийного жилищного фонда с учетом необходимости развития малоэтажного жилищного строительства на территории Ленинградской области с участием средств Государственной корпорации - Фонд содействия реформированию жилищно-коммунального хозяйства.
</t>
  </si>
  <si>
    <t xml:space="preserve">Основное мероприятие 3.3.
Строительство (расселение) жилых помещений для переселения граждан из аварийного жилищного фонда на территории Ленинградской области
</t>
  </si>
  <si>
    <t>Отчет о реализации государственной программы Ленинградской области "Обеспечение качественным жильем граждан на территории Ленинградской области"                                                                                                                                                                               отчетный период: январь - декабрь 2014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Ответственный исполнитель: комитет по строительству Ленинградской области</t>
  </si>
  <si>
    <t>Объем финансового обеспечения Государственной программы в 2014 году, тыс.руб.</t>
  </si>
  <si>
    <t>Фактическое финансирование программы за январь - декабрь 2014 года, тыс.руб.</t>
  </si>
  <si>
    <t>Выполнено на 01.01.2015года, тыс.руб.</t>
  </si>
  <si>
    <t>Результат</t>
  </si>
  <si>
    <t>4 кв.2017</t>
  </si>
  <si>
    <t>4 кв 2017</t>
  </si>
  <si>
    <t>2.2.</t>
  </si>
  <si>
    <t>мероприятие выполнено</t>
  </si>
  <si>
    <t>мероприятие не выполнено</t>
  </si>
  <si>
    <t>4 кв 2015</t>
  </si>
  <si>
    <t>Основное мероприятие 7.3.Оказание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</t>
  </si>
  <si>
    <t>мероприятие  выполнено</t>
  </si>
  <si>
    <t>4 кв2017</t>
  </si>
  <si>
    <t>Основное мероприятие 4.3. 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</t>
  </si>
  <si>
    <t>Основное мероприятие 8.2.           Капитальный ремонт общего имущества многоквартирных домов, расположенных на территории Ленинградской области, за счет средств собственников жилых (нежилых) помещений</t>
  </si>
  <si>
    <t>Основное меролприятие 8.3.           Капитальный ремонт общего имущества многоквартирных домов, расположенных на территории Ленинградской области, с участием средств  государственной корпорации – Фонда содействия реформированию жилищно-коммунального хозяйства, областного бюджета Ленинградской области и средств местных бюджетов</t>
  </si>
  <si>
    <t>29,963,7</t>
  </si>
  <si>
    <t>мероприятие не  выполнено</t>
  </si>
  <si>
    <t xml:space="preserve">
мероприятие не выполнено *</t>
  </si>
  <si>
    <t xml:space="preserve">
мероприятие не выполнено</t>
  </si>
  <si>
    <t xml:space="preserve">
мероприятие  выполнено </t>
  </si>
  <si>
    <t xml:space="preserve">
мероприятие не выполнено </t>
  </si>
  <si>
    <t>Кроме тего, за счет средств остатков на 01.01.2014</t>
  </si>
  <si>
    <t>(-) возврат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</si>
</sst>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0" fontId="2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top" wrapText="1"/>
    </xf>
    <xf numFmtId="9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2" xfId="0" applyFont="1" applyFill="1" applyBorder="1" applyAlignment="1">
      <alignment horizontal="distributed" vertical="top" wrapText="1"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2014%20&#1075;&#1086;&#1076;/&#1043;&#1055;%20&#1080;&#1079;&#1084;&#1077;&#1085;&#1077;&#1085;&#1080;&#1103;/&#1048;&#1079;&#1084;&#1077;&#1085;&#1077;&#1085;&#1080;&#1103;%20&#1046;&#1050;&#1061;/&#1050;&#1086;&#1087;&#1080;&#1103;%20&#1055;&#1088;&#1080;&#1083;&#1086;&#1078;&#1077;&#1085;&#1080;&#1077;%2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2014%20&#1075;&#1086;&#1076;/&#1043;&#1086;&#1089;&#1087;&#1088;&#1086;&#1075;&#1088;&#1072;&#1084;&#1084;&#1072;/&#1086;&#1090;&#1095;&#1077;&#1090;%20&#1071;&#1083;&#1086;&#1074;&#1091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0">
          <cell r="B50" t="str">
            <v xml:space="preserve">Подпрограмма 4 «Обеспечение жильём, оказание содействия для приобретения жилья отдельными категориям граждан, установленных федеральным и областным законодательством» </v>
          </cell>
        </row>
        <row r="58">
          <cell r="B58" t="str">
            <v xml:space="preserve">Основное мероприятие 4.2.
Обеспечение жилыми помещениями  ветеранов ВОВ в соответствии с Федеральным законом от 12 января 1995 года N 5-ФЗ "О ветеранах" Указом Президента РФ от 07.05.2008 N 714 "Об обеспечении жильем ветеранов Великой Отечественной войны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 t="str">
            <v>Основное мероприятие 4.1.
Обеспечение жилыми помещениями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view="pageBreakPreview" topLeftCell="A4" zoomScale="85" zoomScaleNormal="85" zoomScaleSheetLayoutView="85" workbookViewId="0">
      <selection activeCell="U16" sqref="U16"/>
    </sheetView>
  </sheetViews>
  <sheetFormatPr defaultRowHeight="15" x14ac:dyDescent="0.25"/>
  <cols>
    <col min="1" max="1" width="2.28515625" customWidth="1"/>
    <col min="2" max="2" width="19.85546875" customWidth="1"/>
    <col min="3" max="3" width="8.5703125" customWidth="1"/>
    <col min="4" max="4" width="7.7109375" customWidth="1"/>
    <col min="5" max="5" width="7.85546875" customWidth="1"/>
    <col min="7" max="7" width="9.5703125" bestFit="1" customWidth="1"/>
    <col min="9" max="9" width="8.140625" customWidth="1"/>
    <col min="10" max="10" width="9.85546875" customWidth="1"/>
    <col min="12" max="12" width="7.85546875" customWidth="1"/>
    <col min="13" max="13" width="6.7109375" customWidth="1"/>
    <col min="14" max="14" width="8.140625" customWidth="1"/>
    <col min="16" max="16" width="11.5703125" customWidth="1"/>
    <col min="17" max="17" width="11" customWidth="1"/>
    <col min="18" max="18" width="12.85546875" customWidth="1"/>
  </cols>
  <sheetData>
    <row r="1" spans="1:18" ht="62.25" customHeight="1" x14ac:dyDescent="0.2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8" ht="44.25" customHeight="1" x14ac:dyDescent="0.25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55</v>
      </c>
      <c r="G2" s="47"/>
      <c r="H2" s="47"/>
      <c r="I2" s="47"/>
      <c r="J2" s="47" t="s">
        <v>56</v>
      </c>
      <c r="K2" s="47"/>
      <c r="L2" s="47"/>
      <c r="M2" s="47"/>
      <c r="N2" s="48" t="s">
        <v>57</v>
      </c>
      <c r="O2" s="48"/>
      <c r="P2" s="48"/>
      <c r="Q2" s="48"/>
      <c r="R2" s="49" t="s">
        <v>58</v>
      </c>
    </row>
    <row r="3" spans="1:18" ht="96" customHeight="1" x14ac:dyDescent="0.25">
      <c r="A3" s="47"/>
      <c r="B3" s="47"/>
      <c r="C3" s="47"/>
      <c r="D3" s="47"/>
      <c r="E3" s="47"/>
      <c r="F3" s="14" t="s">
        <v>5</v>
      </c>
      <c r="G3" s="14" t="s">
        <v>6</v>
      </c>
      <c r="H3" s="14" t="s">
        <v>7</v>
      </c>
      <c r="I3" s="14" t="s">
        <v>8</v>
      </c>
      <c r="J3" s="14" t="str">
        <f>$F$3</f>
        <v>Федеральный бюджет</v>
      </c>
      <c r="K3" s="14" t="str">
        <f>$G$3</f>
        <v>Областной бюджет</v>
      </c>
      <c r="L3" s="14" t="str">
        <f>$H$3</f>
        <v>Местный бюджет</v>
      </c>
      <c r="M3" s="14" t="str">
        <f>$I$3</f>
        <v>Прочие источники</v>
      </c>
      <c r="N3" s="14" t="str">
        <f>$J$3</f>
        <v>Федеральный бюджет</v>
      </c>
      <c r="O3" s="14" t="str">
        <f>$G$3</f>
        <v>Областной бюджет</v>
      </c>
      <c r="P3" s="14" t="str">
        <f>$H$3</f>
        <v>Местный бюджет</v>
      </c>
      <c r="Q3" s="14" t="str">
        <f>$I$3</f>
        <v>Прочие источники</v>
      </c>
      <c r="R3" s="49"/>
    </row>
    <row r="4" spans="1:18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  <c r="Q4" s="13">
        <v>17</v>
      </c>
      <c r="R4" s="19"/>
    </row>
    <row r="5" spans="1:18" ht="15" customHeight="1" x14ac:dyDescent="0.25">
      <c r="A5" s="17">
        <v>1</v>
      </c>
      <c r="B5" s="53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20"/>
    </row>
    <row r="6" spans="1:18" ht="130.5" customHeight="1" x14ac:dyDescent="0.25">
      <c r="A6" s="18" t="s">
        <v>9</v>
      </c>
      <c r="B6" s="1" t="s">
        <v>20</v>
      </c>
      <c r="C6" s="21" t="s">
        <v>47</v>
      </c>
      <c r="D6" s="21" t="s">
        <v>43</v>
      </c>
      <c r="E6" s="21" t="s">
        <v>59</v>
      </c>
      <c r="F6" s="22">
        <v>0</v>
      </c>
      <c r="G6" s="22">
        <v>250000</v>
      </c>
      <c r="H6" s="23">
        <v>3623.2</v>
      </c>
      <c r="I6" s="22">
        <v>0</v>
      </c>
      <c r="J6" s="22">
        <v>0</v>
      </c>
      <c r="K6" s="24">
        <v>249512.43700000003</v>
      </c>
      <c r="L6" s="25">
        <v>13600.814683999999</v>
      </c>
      <c r="M6" s="22"/>
      <c r="N6" s="22">
        <v>0</v>
      </c>
      <c r="O6" s="24">
        <v>166755.74712000004</v>
      </c>
      <c r="P6" s="24">
        <v>9074.0390000000007</v>
      </c>
      <c r="Q6" s="24">
        <v>54062.677500000005</v>
      </c>
      <c r="R6" s="26" t="s">
        <v>73</v>
      </c>
    </row>
    <row r="7" spans="1:18" ht="145.5" customHeight="1" x14ac:dyDescent="0.25">
      <c r="A7" s="62" t="s">
        <v>10</v>
      </c>
      <c r="B7" s="1" t="s">
        <v>21</v>
      </c>
      <c r="C7" s="21" t="s">
        <v>47</v>
      </c>
      <c r="D7" s="21" t="s">
        <v>43</v>
      </c>
      <c r="E7" s="21" t="s">
        <v>60</v>
      </c>
      <c r="F7" s="21">
        <v>22640.84</v>
      </c>
      <c r="G7" s="21">
        <v>100000</v>
      </c>
      <c r="H7" s="21">
        <v>10000</v>
      </c>
      <c r="I7" s="21">
        <v>0</v>
      </c>
      <c r="J7" s="21">
        <v>22640.84</v>
      </c>
      <c r="K7" s="21">
        <v>99857.34</v>
      </c>
      <c r="L7" s="21">
        <v>9451.518</v>
      </c>
      <c r="M7" s="21">
        <v>0</v>
      </c>
      <c r="N7" s="21">
        <v>18975.47</v>
      </c>
      <c r="O7" s="21">
        <v>84186.03</v>
      </c>
      <c r="P7" s="21">
        <v>7964.08</v>
      </c>
      <c r="Q7" s="21">
        <v>34634.660000000003</v>
      </c>
      <c r="R7" s="27" t="s">
        <v>74</v>
      </c>
    </row>
    <row r="8" spans="1:18" ht="21.75" customHeight="1" x14ac:dyDescent="0.25">
      <c r="A8" s="62"/>
      <c r="B8" s="10" t="s">
        <v>34</v>
      </c>
      <c r="C8" s="21"/>
      <c r="D8" s="21"/>
      <c r="E8" s="21"/>
      <c r="F8" s="21">
        <f>SUM(F6:F7)</f>
        <v>22640.84</v>
      </c>
      <c r="G8" s="21">
        <f>SUM(G6:G7)</f>
        <v>350000</v>
      </c>
      <c r="H8" s="21">
        <f>SUM(H6+H7)</f>
        <v>13623.2</v>
      </c>
      <c r="I8" s="21">
        <v>0</v>
      </c>
      <c r="J8" s="28">
        <f t="shared" ref="J8:Q8" si="0">SUM(J6+J7)</f>
        <v>22640.84</v>
      </c>
      <c r="K8" s="21">
        <f t="shared" si="0"/>
        <v>349369.777</v>
      </c>
      <c r="L8" s="21">
        <f t="shared" si="0"/>
        <v>23052.332684000001</v>
      </c>
      <c r="M8" s="28">
        <f t="shared" si="0"/>
        <v>0</v>
      </c>
      <c r="N8" s="28">
        <f t="shared" si="0"/>
        <v>18975.47</v>
      </c>
      <c r="O8" s="29">
        <f t="shared" si="0"/>
        <v>250941.77712000004</v>
      </c>
      <c r="P8" s="21">
        <f t="shared" si="0"/>
        <v>17038.118999999999</v>
      </c>
      <c r="Q8" s="29">
        <f t="shared" si="0"/>
        <v>88697.337500000009</v>
      </c>
      <c r="R8" s="20"/>
    </row>
    <row r="9" spans="1:18" ht="29.25" customHeight="1" x14ac:dyDescent="0.25">
      <c r="A9" s="12">
        <v>2</v>
      </c>
      <c r="B9" s="59" t="s">
        <v>22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1"/>
      <c r="R9" s="30"/>
    </row>
    <row r="10" spans="1:18" ht="117.75" customHeight="1" x14ac:dyDescent="0.25">
      <c r="A10" s="15" t="s">
        <v>11</v>
      </c>
      <c r="B10" s="1" t="s">
        <v>23</v>
      </c>
      <c r="C10" s="31" t="s">
        <v>47</v>
      </c>
      <c r="D10" s="32" t="s">
        <v>43</v>
      </c>
      <c r="E10" s="32" t="s">
        <v>44</v>
      </c>
      <c r="F10" s="32"/>
      <c r="G10" s="32">
        <v>149268.6</v>
      </c>
      <c r="H10" s="33">
        <v>1492.6859999999999</v>
      </c>
      <c r="I10" s="33">
        <v>64611.978999999999</v>
      </c>
      <c r="J10" s="32"/>
      <c r="K10" s="32">
        <v>149039.64000599997</v>
      </c>
      <c r="L10" s="32">
        <v>4363.0123009999998</v>
      </c>
      <c r="M10" s="32"/>
      <c r="N10" s="32"/>
      <c r="O10" s="32">
        <v>47232.657359999997</v>
      </c>
      <c r="P10" s="33">
        <v>1247.714555</v>
      </c>
      <c r="Q10" s="34">
        <v>58730.35</v>
      </c>
      <c r="R10" s="35" t="s">
        <v>63</v>
      </c>
    </row>
    <row r="11" spans="1:18" ht="82.5" customHeight="1" x14ac:dyDescent="0.25">
      <c r="A11" s="16" t="s">
        <v>61</v>
      </c>
      <c r="B11" s="7" t="s">
        <v>24</v>
      </c>
      <c r="C11" s="36" t="s">
        <v>47</v>
      </c>
      <c r="D11" s="32" t="s">
        <v>43</v>
      </c>
      <c r="E11" s="32" t="s">
        <v>59</v>
      </c>
      <c r="F11" s="32"/>
      <c r="G11" s="32">
        <v>1439.2</v>
      </c>
      <c r="H11" s="32"/>
      <c r="I11" s="32">
        <v>5756.8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4">
        <v>0</v>
      </c>
      <c r="R11" s="37" t="s">
        <v>63</v>
      </c>
    </row>
    <row r="12" spans="1:18" ht="83.25" customHeight="1" x14ac:dyDescent="0.25">
      <c r="A12" s="16"/>
      <c r="B12" s="1" t="s">
        <v>25</v>
      </c>
      <c r="C12" s="21" t="s">
        <v>47</v>
      </c>
      <c r="D12" s="21" t="s">
        <v>43</v>
      </c>
      <c r="E12" s="21" t="s">
        <v>45</v>
      </c>
      <c r="F12" s="21"/>
      <c r="G12" s="21">
        <v>50000</v>
      </c>
      <c r="H12" s="21"/>
      <c r="I12" s="21"/>
      <c r="J12" s="21">
        <v>0</v>
      </c>
      <c r="K12" s="21">
        <v>50000</v>
      </c>
      <c r="L12" s="21"/>
      <c r="M12" s="21"/>
      <c r="N12" s="21"/>
      <c r="O12" s="21">
        <v>50000</v>
      </c>
      <c r="P12" s="21"/>
      <c r="Q12" s="38"/>
      <c r="R12" s="37" t="s">
        <v>62</v>
      </c>
    </row>
    <row r="13" spans="1:18" ht="25.5" customHeight="1" thickBot="1" x14ac:dyDescent="0.3">
      <c r="A13" s="16"/>
      <c r="B13" s="1" t="s">
        <v>34</v>
      </c>
      <c r="C13" s="21"/>
      <c r="D13" s="21"/>
      <c r="E13" s="21"/>
      <c r="F13" s="21"/>
      <c r="G13" s="21">
        <f>SUM(G10+G11+G12)</f>
        <v>200707.80000000002</v>
      </c>
      <c r="H13" s="29">
        <f>SUM(H10+H11+H12)</f>
        <v>1492.6859999999999</v>
      </c>
      <c r="I13" s="29">
        <f>SUM(I10+I11+I12)</f>
        <v>70368.778999999995</v>
      </c>
      <c r="J13" s="21">
        <v>0</v>
      </c>
      <c r="K13" s="21">
        <f>SUM(K10+K11+K12)</f>
        <v>199039.64000599997</v>
      </c>
      <c r="L13" s="21">
        <f>SUM(L10:L12)</f>
        <v>4363.0123009999998</v>
      </c>
      <c r="M13" s="21"/>
      <c r="N13" s="21"/>
      <c r="O13" s="29">
        <f>SUM(O10+O11+O12)</f>
        <v>97232.657359999997</v>
      </c>
      <c r="P13" s="29">
        <f>SUM(P10:P12)</f>
        <v>1247.714555</v>
      </c>
      <c r="Q13" s="38">
        <f>SUM(Q10:Q12)</f>
        <v>58730.35</v>
      </c>
      <c r="R13" s="20"/>
    </row>
    <row r="14" spans="1:18" ht="27" customHeight="1" x14ac:dyDescent="0.25">
      <c r="A14" s="4">
        <v>3</v>
      </c>
      <c r="B14" s="56" t="s">
        <v>26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20"/>
    </row>
    <row r="15" spans="1:18" ht="165" customHeight="1" x14ac:dyDescent="0.25">
      <c r="A15" s="17" t="s">
        <v>12</v>
      </c>
      <c r="B15" s="1" t="s">
        <v>50</v>
      </c>
      <c r="C15" s="36" t="s">
        <v>47</v>
      </c>
      <c r="D15" s="32" t="s">
        <v>43</v>
      </c>
      <c r="E15" s="32" t="s">
        <v>60</v>
      </c>
      <c r="F15" s="32">
        <v>29347.4</v>
      </c>
      <c r="G15" s="32">
        <v>24705.3</v>
      </c>
      <c r="H15" s="32">
        <v>37058</v>
      </c>
      <c r="I15" s="32"/>
      <c r="J15" s="32">
        <v>28509.9</v>
      </c>
      <c r="K15" s="32">
        <v>24000.3</v>
      </c>
      <c r="L15" s="32">
        <v>36000.400000000001</v>
      </c>
      <c r="M15" s="32"/>
      <c r="N15" s="39">
        <v>28509.9</v>
      </c>
      <c r="O15" s="32">
        <v>24000.3</v>
      </c>
      <c r="P15" s="32">
        <v>36000.400000000001</v>
      </c>
      <c r="Q15" s="34"/>
      <c r="R15" s="26" t="s">
        <v>75</v>
      </c>
    </row>
    <row r="16" spans="1:18" ht="201" customHeight="1" x14ac:dyDescent="0.25">
      <c r="A16" s="2" t="s">
        <v>51</v>
      </c>
      <c r="B16" s="3" t="s">
        <v>52</v>
      </c>
      <c r="C16" s="36" t="s">
        <v>47</v>
      </c>
      <c r="D16" s="32" t="s">
        <v>43</v>
      </c>
      <c r="E16" s="32" t="s">
        <v>64</v>
      </c>
      <c r="F16" s="32">
        <v>535438.30000000005</v>
      </c>
      <c r="G16" s="32">
        <v>450744.3</v>
      </c>
      <c r="H16" s="32">
        <v>676116.5</v>
      </c>
      <c r="I16" s="32"/>
      <c r="J16" s="32">
        <v>319563.59999999998</v>
      </c>
      <c r="K16" s="32">
        <v>447656</v>
      </c>
      <c r="L16" s="32">
        <v>217710.3</v>
      </c>
      <c r="M16" s="32"/>
      <c r="N16" s="40">
        <v>173846</v>
      </c>
      <c r="O16" s="40">
        <v>161371.70000000001</v>
      </c>
      <c r="P16" s="40">
        <v>217710.3</v>
      </c>
      <c r="Q16" s="34"/>
      <c r="R16" s="26" t="s">
        <v>76</v>
      </c>
    </row>
    <row r="17" spans="1:18" ht="82.5" customHeight="1" x14ac:dyDescent="0.25">
      <c r="A17" s="2"/>
      <c r="B17" s="3" t="s">
        <v>53</v>
      </c>
      <c r="C17" s="36" t="s">
        <v>47</v>
      </c>
      <c r="D17" s="32" t="s">
        <v>43</v>
      </c>
      <c r="E17" s="32" t="s">
        <v>64</v>
      </c>
      <c r="F17" s="32"/>
      <c r="G17" s="32">
        <v>7143</v>
      </c>
      <c r="H17" s="32">
        <v>4897.1000000000004</v>
      </c>
      <c r="I17" s="32"/>
      <c r="J17" s="32"/>
      <c r="K17" s="32">
        <v>6667.5</v>
      </c>
      <c r="L17" s="39"/>
      <c r="M17" s="32"/>
      <c r="N17" s="39"/>
      <c r="O17" s="32"/>
      <c r="P17" s="32"/>
      <c r="Q17" s="34"/>
      <c r="R17" s="26" t="s">
        <v>76</v>
      </c>
    </row>
    <row r="18" spans="1:18" ht="29.25" customHeight="1" x14ac:dyDescent="0.25">
      <c r="A18" s="2"/>
      <c r="B18" s="3" t="s">
        <v>77</v>
      </c>
      <c r="C18" s="36"/>
      <c r="D18" s="32"/>
      <c r="E18" s="32"/>
      <c r="F18" s="32"/>
      <c r="G18" s="32"/>
      <c r="H18" s="32"/>
      <c r="I18" s="32"/>
      <c r="J18" s="32">
        <v>154816.20000000001</v>
      </c>
      <c r="K18" s="32">
        <v>-5453.7</v>
      </c>
      <c r="L18" s="39">
        <v>50359.7</v>
      </c>
      <c r="M18" s="32"/>
      <c r="N18" s="39">
        <v>451993.3</v>
      </c>
      <c r="O18" s="32">
        <v>510853.1</v>
      </c>
      <c r="P18" s="32">
        <v>50359.7</v>
      </c>
      <c r="Q18" s="34"/>
      <c r="R18" s="26" t="s">
        <v>78</v>
      </c>
    </row>
    <row r="19" spans="1:18" ht="18.75" customHeight="1" x14ac:dyDescent="0.25">
      <c r="A19" s="5"/>
      <c r="B19" s="6" t="s">
        <v>35</v>
      </c>
      <c r="C19" s="32"/>
      <c r="D19" s="32"/>
      <c r="E19" s="32"/>
      <c r="F19" s="32">
        <f>SUM(F15:F18)</f>
        <v>564785.70000000007</v>
      </c>
      <c r="G19" s="32">
        <f t="shared" ref="G19:P19" si="1">SUM(G15:G18)</f>
        <v>482592.6</v>
      </c>
      <c r="H19" s="32">
        <f t="shared" si="1"/>
        <v>718071.6</v>
      </c>
      <c r="I19" s="32"/>
      <c r="J19" s="32">
        <f t="shared" si="1"/>
        <v>502889.7</v>
      </c>
      <c r="K19" s="32">
        <f t="shared" si="1"/>
        <v>472870.1</v>
      </c>
      <c r="L19" s="32">
        <f t="shared" si="1"/>
        <v>304070.39999999997</v>
      </c>
      <c r="M19" s="32"/>
      <c r="N19" s="32">
        <f t="shared" si="1"/>
        <v>654349.19999999995</v>
      </c>
      <c r="O19" s="32">
        <f t="shared" si="1"/>
        <v>696225.1</v>
      </c>
      <c r="P19" s="32">
        <f t="shared" si="1"/>
        <v>304070.39999999997</v>
      </c>
      <c r="Q19" s="32"/>
      <c r="R19" s="20"/>
    </row>
    <row r="20" spans="1:18" ht="18" customHeight="1" x14ac:dyDescent="0.25">
      <c r="A20" s="17" t="s">
        <v>13</v>
      </c>
      <c r="B20" s="53" t="str">
        <f>[1]Лист1!$B$50</f>
        <v xml:space="preserve">Подпрограмма 4 «Обеспечение жильём, оказание содействия для приобретения жилья отдельными категориям граждан, установленных федеральным и областным законодательством» 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  <c r="R20" s="20"/>
    </row>
    <row r="21" spans="1:18" ht="141" customHeight="1" x14ac:dyDescent="0.25">
      <c r="A21" s="18" t="s">
        <v>14</v>
      </c>
      <c r="B21" s="1" t="str">
        <f>[2]Лист1!$B$8</f>
        <v>Основное мероприятие 4.1.
Обеспечение жилыми помещениями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</v>
      </c>
      <c r="C21" s="36" t="s">
        <v>48</v>
      </c>
      <c r="D21" s="32" t="s">
        <v>43</v>
      </c>
      <c r="E21" s="32" t="s">
        <v>67</v>
      </c>
      <c r="F21" s="32">
        <v>22254.7</v>
      </c>
      <c r="G21" s="32">
        <v>48000</v>
      </c>
      <c r="H21" s="32"/>
      <c r="I21" s="32"/>
      <c r="J21" s="32">
        <v>22254.7</v>
      </c>
      <c r="K21" s="32">
        <v>24048.95</v>
      </c>
      <c r="L21" s="32"/>
      <c r="M21" s="32"/>
      <c r="N21" s="41">
        <v>19529.28</v>
      </c>
      <c r="O21" s="32">
        <v>21888.26</v>
      </c>
      <c r="P21" s="32"/>
      <c r="Q21" s="34"/>
      <c r="R21" s="37" t="s">
        <v>63</v>
      </c>
    </row>
    <row r="22" spans="1:18" ht="141.75" customHeight="1" x14ac:dyDescent="0.25">
      <c r="A22" s="16" t="s">
        <v>15</v>
      </c>
      <c r="B22" s="1" t="str">
        <f>[1]Лист1!$B$58</f>
        <v xml:space="preserve">Основное мероприятие 4.2.
Обеспечение жилыми помещениями  ветеранов ВОВ в соответствии с Федеральным законом от 12 января 1995 года N 5-ФЗ "О ветеранах" Указом Президента РФ от 07.05.2008 N 714 "Об обеспечении жильем ветеранов Великой Отечественной войны </v>
      </c>
      <c r="C22" s="36" t="s">
        <v>48</v>
      </c>
      <c r="D22" s="21" t="s">
        <v>43</v>
      </c>
      <c r="E22" s="21" t="s">
        <v>60</v>
      </c>
      <c r="F22" s="21">
        <v>34830.400000000001</v>
      </c>
      <c r="G22" s="21">
        <v>3000</v>
      </c>
      <c r="H22" s="21"/>
      <c r="I22" s="21"/>
      <c r="J22" s="21">
        <v>34830.400000000001</v>
      </c>
      <c r="K22" s="21">
        <v>241.26</v>
      </c>
      <c r="L22" s="21"/>
      <c r="M22" s="21"/>
      <c r="N22" s="21">
        <v>31846.32</v>
      </c>
      <c r="O22" s="21">
        <v>241.26</v>
      </c>
      <c r="P22" s="21"/>
      <c r="Q22" s="38"/>
      <c r="R22" s="37" t="s">
        <v>63</v>
      </c>
    </row>
    <row r="23" spans="1:18" ht="127.5" customHeight="1" x14ac:dyDescent="0.25">
      <c r="A23" s="8"/>
      <c r="B23" s="1" t="s">
        <v>68</v>
      </c>
      <c r="C23" s="36" t="s">
        <v>48</v>
      </c>
      <c r="D23" s="21" t="s">
        <v>43</v>
      </c>
      <c r="E23" s="21" t="s">
        <v>60</v>
      </c>
      <c r="F23" s="21"/>
      <c r="G23" s="21">
        <v>9538.23</v>
      </c>
      <c r="H23" s="21"/>
      <c r="I23" s="21"/>
      <c r="J23" s="21"/>
      <c r="K23" s="21">
        <v>8627.56</v>
      </c>
      <c r="L23" s="21"/>
      <c r="M23" s="21"/>
      <c r="N23" s="21"/>
      <c r="O23" s="21">
        <v>8627.56</v>
      </c>
      <c r="P23" s="21"/>
      <c r="Q23" s="38"/>
      <c r="R23" s="37" t="s">
        <v>63</v>
      </c>
    </row>
    <row r="24" spans="1:18" ht="23.25" customHeight="1" x14ac:dyDescent="0.25">
      <c r="A24" s="9"/>
      <c r="B24" s="1" t="s">
        <v>36</v>
      </c>
      <c r="C24" s="21"/>
      <c r="D24" s="21"/>
      <c r="E24" s="21"/>
      <c r="F24" s="21">
        <f>SUM(F21+F22+F23)</f>
        <v>57085.100000000006</v>
      </c>
      <c r="G24" s="29">
        <f>SUM(G21+G22+J23)</f>
        <v>51000</v>
      </c>
      <c r="H24" s="21"/>
      <c r="I24" s="21">
        <v>0</v>
      </c>
      <c r="J24" s="21">
        <f>SUM(J21+J22+J23)</f>
        <v>57085.100000000006</v>
      </c>
      <c r="K24" s="21">
        <f>SUM(K21+K22+K23)</f>
        <v>32917.769999999997</v>
      </c>
      <c r="L24" s="21"/>
      <c r="M24" s="21"/>
      <c r="N24" s="21">
        <f>SUM(N21+N22+N23)</f>
        <v>51375.6</v>
      </c>
      <c r="O24" s="21">
        <f>SUM(O21+O22+O23)</f>
        <v>30757.079999999994</v>
      </c>
      <c r="P24" s="21"/>
      <c r="Q24" s="38"/>
      <c r="R24" s="20"/>
    </row>
    <row r="25" spans="1:18" ht="27.75" customHeight="1" x14ac:dyDescent="0.25">
      <c r="A25" s="17">
        <v>5</v>
      </c>
      <c r="B25" s="53" t="s">
        <v>27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  <c r="R25" s="20"/>
    </row>
    <row r="26" spans="1:18" ht="164.25" customHeight="1" x14ac:dyDescent="0.25">
      <c r="A26" s="51" t="s">
        <v>16</v>
      </c>
      <c r="B26" s="42" t="s">
        <v>28</v>
      </c>
      <c r="C26" s="9" t="s">
        <v>49</v>
      </c>
      <c r="D26" s="21" t="s">
        <v>43</v>
      </c>
      <c r="E26" s="21" t="s">
        <v>60</v>
      </c>
      <c r="F26" s="21">
        <v>17640.5</v>
      </c>
      <c r="G26" s="21">
        <v>322417.8</v>
      </c>
      <c r="H26" s="21"/>
      <c r="I26" s="21"/>
      <c r="J26" s="21">
        <v>17640.5</v>
      </c>
      <c r="K26" s="21">
        <v>423792.7</v>
      </c>
      <c r="L26" s="21"/>
      <c r="M26" s="21"/>
      <c r="N26" s="21">
        <v>17171.09</v>
      </c>
      <c r="O26" s="21">
        <v>329915.95</v>
      </c>
      <c r="P26" s="21"/>
      <c r="Q26" s="38"/>
      <c r="R26" s="37" t="s">
        <v>66</v>
      </c>
    </row>
    <row r="27" spans="1:18" ht="18" customHeight="1" thickBot="1" x14ac:dyDescent="0.3">
      <c r="A27" s="52"/>
      <c r="B27" s="1" t="s">
        <v>37</v>
      </c>
      <c r="C27" s="21"/>
      <c r="D27" s="21"/>
      <c r="E27" s="21"/>
      <c r="F27" s="21">
        <f>SUM(F26)</f>
        <v>17640.5</v>
      </c>
      <c r="G27" s="21">
        <f>SUM(G26)</f>
        <v>322417.8</v>
      </c>
      <c r="H27" s="21"/>
      <c r="I27" s="21">
        <v>0</v>
      </c>
      <c r="J27" s="21">
        <f>J26</f>
        <v>17640.5</v>
      </c>
      <c r="K27" s="21">
        <f>SUM(K26)</f>
        <v>423792.7</v>
      </c>
      <c r="L27" s="21"/>
      <c r="M27" s="21"/>
      <c r="N27" s="21">
        <f>N26</f>
        <v>17171.09</v>
      </c>
      <c r="O27" s="21">
        <f>SUM(O26)</f>
        <v>329915.95</v>
      </c>
      <c r="P27" s="21"/>
      <c r="Q27" s="38"/>
      <c r="R27" s="20"/>
    </row>
    <row r="28" spans="1:18" ht="14.25" customHeight="1" x14ac:dyDescent="0.25">
      <c r="A28" s="4">
        <v>6</v>
      </c>
      <c r="B28" s="53" t="s">
        <v>29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20"/>
    </row>
    <row r="29" spans="1:18" ht="54.75" customHeight="1" x14ac:dyDescent="0.25">
      <c r="A29" s="50" t="s">
        <v>17</v>
      </c>
      <c r="B29" s="3" t="s">
        <v>30</v>
      </c>
      <c r="C29" s="9" t="s">
        <v>47</v>
      </c>
      <c r="D29" s="21" t="s">
        <v>43</v>
      </c>
      <c r="E29" s="21" t="s">
        <v>46</v>
      </c>
      <c r="F29" s="21"/>
      <c r="G29" s="21">
        <v>150000</v>
      </c>
      <c r="H29" s="21">
        <v>7895</v>
      </c>
      <c r="I29" s="21"/>
      <c r="J29" s="21">
        <v>0</v>
      </c>
      <c r="K29" s="21">
        <v>144241.96</v>
      </c>
      <c r="L29" s="21">
        <v>7999.33</v>
      </c>
      <c r="M29" s="21"/>
      <c r="N29" s="21"/>
      <c r="O29" s="21">
        <v>122143.59</v>
      </c>
      <c r="P29" s="21">
        <v>10375.68</v>
      </c>
      <c r="Q29" s="38"/>
      <c r="R29" s="37" t="s">
        <v>63</v>
      </c>
    </row>
    <row r="30" spans="1:18" ht="12.75" customHeight="1" thickBot="1" x14ac:dyDescent="0.3">
      <c r="A30" s="52"/>
      <c r="B30" s="10" t="s">
        <v>38</v>
      </c>
      <c r="C30" s="21"/>
      <c r="D30" s="21"/>
      <c r="E30" s="21"/>
      <c r="F30" s="21"/>
      <c r="G30" s="21">
        <f>SUM(G29)</f>
        <v>150000</v>
      </c>
      <c r="H30" s="21">
        <f>SUM(H29)</f>
        <v>7895</v>
      </c>
      <c r="I30" s="21">
        <v>0</v>
      </c>
      <c r="J30" s="21">
        <v>0</v>
      </c>
      <c r="K30" s="21">
        <f>K29</f>
        <v>144241.96</v>
      </c>
      <c r="L30" s="21">
        <v>7999.33</v>
      </c>
      <c r="M30" s="21"/>
      <c r="N30" s="21"/>
      <c r="O30" s="21">
        <f>O29</f>
        <v>122143.59</v>
      </c>
      <c r="P30" s="21">
        <f>P29</f>
        <v>10375.68</v>
      </c>
      <c r="Q30" s="38"/>
      <c r="R30" s="20"/>
    </row>
    <row r="31" spans="1:18" ht="17.25" customHeight="1" x14ac:dyDescent="0.25">
      <c r="A31" s="4">
        <v>7</v>
      </c>
      <c r="B31" s="56" t="s">
        <v>31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20"/>
    </row>
    <row r="32" spans="1:18" ht="105" customHeight="1" x14ac:dyDescent="0.25">
      <c r="A32" s="50" t="s">
        <v>18</v>
      </c>
      <c r="B32" s="1" t="s">
        <v>32</v>
      </c>
      <c r="C32" s="9" t="s">
        <v>47</v>
      </c>
      <c r="D32" s="21" t="s">
        <v>43</v>
      </c>
      <c r="E32" s="21" t="s">
        <v>60</v>
      </c>
      <c r="F32" s="21"/>
      <c r="G32" s="21">
        <v>225000</v>
      </c>
      <c r="H32" s="21">
        <v>11842.1</v>
      </c>
      <c r="I32" s="21"/>
      <c r="J32" s="21"/>
      <c r="K32" s="21">
        <v>220966.9</v>
      </c>
      <c r="L32" s="21">
        <v>22039.3</v>
      </c>
      <c r="M32" s="21"/>
      <c r="N32" s="21"/>
      <c r="O32" s="21">
        <v>33691.457999999999</v>
      </c>
      <c r="P32" s="21">
        <v>2571.75</v>
      </c>
      <c r="Q32" s="38"/>
      <c r="R32" s="37" t="s">
        <v>63</v>
      </c>
    </row>
    <row r="33" spans="1:18" ht="105.75" customHeight="1" x14ac:dyDescent="0.25">
      <c r="A33" s="51"/>
      <c r="B33" s="1" t="s">
        <v>65</v>
      </c>
      <c r="C33" s="9" t="s">
        <v>47</v>
      </c>
      <c r="D33" s="21" t="s">
        <v>43</v>
      </c>
      <c r="E33" s="21" t="s">
        <v>64</v>
      </c>
      <c r="F33" s="21"/>
      <c r="G33" s="21">
        <v>5000</v>
      </c>
      <c r="H33" s="21"/>
      <c r="I33" s="21"/>
      <c r="J33" s="21">
        <v>0</v>
      </c>
      <c r="K33" s="21"/>
      <c r="L33" s="21"/>
      <c r="M33" s="21"/>
      <c r="N33" s="21"/>
      <c r="O33" s="21"/>
      <c r="P33" s="21"/>
      <c r="Q33" s="38"/>
      <c r="R33" s="37" t="s">
        <v>63</v>
      </c>
    </row>
    <row r="34" spans="1:18" ht="19.5" customHeight="1" thickBot="1" x14ac:dyDescent="0.3">
      <c r="A34" s="58"/>
      <c r="B34" s="1" t="s">
        <v>39</v>
      </c>
      <c r="C34" s="21"/>
      <c r="D34" s="21"/>
      <c r="E34" s="21"/>
      <c r="F34" s="21"/>
      <c r="G34" s="21">
        <f>SUM(G32+G33)</f>
        <v>230000</v>
      </c>
      <c r="H34" s="21">
        <f>SUM(H32+H33)</f>
        <v>11842.1</v>
      </c>
      <c r="I34" s="21">
        <v>0</v>
      </c>
      <c r="J34" s="21">
        <v>0</v>
      </c>
      <c r="K34" s="21">
        <f>K32</f>
        <v>220966.9</v>
      </c>
      <c r="L34" s="21">
        <f>SUM(L32:L33)</f>
        <v>22039.3</v>
      </c>
      <c r="M34" s="21"/>
      <c r="N34" s="21"/>
      <c r="O34" s="21">
        <f>SUM(O32:O33)</f>
        <v>33691.457999999999</v>
      </c>
      <c r="P34" s="21">
        <f>SUM(P32:P33)</f>
        <v>2571.75</v>
      </c>
      <c r="Q34" s="38"/>
      <c r="R34" s="20"/>
    </row>
    <row r="35" spans="1:18" ht="24.75" customHeight="1" x14ac:dyDescent="0.25">
      <c r="A35" s="4">
        <v>8</v>
      </c>
      <c r="B35" s="53" t="s">
        <v>33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20"/>
    </row>
    <row r="36" spans="1:18" ht="83.25" customHeight="1" x14ac:dyDescent="0.25">
      <c r="A36" s="50"/>
      <c r="B36" s="1" t="s">
        <v>40</v>
      </c>
      <c r="C36" s="9" t="s">
        <v>48</v>
      </c>
      <c r="D36" s="21" t="s">
        <v>43</v>
      </c>
      <c r="E36" s="21" t="s">
        <v>45</v>
      </c>
      <c r="F36" s="21"/>
      <c r="G36" s="21">
        <v>96307</v>
      </c>
      <c r="H36" s="21"/>
      <c r="I36" s="21"/>
      <c r="J36" s="21"/>
      <c r="K36" s="21">
        <v>96307</v>
      </c>
      <c r="L36" s="21"/>
      <c r="M36" s="21"/>
      <c r="N36" s="21"/>
      <c r="O36" s="21">
        <v>96307</v>
      </c>
      <c r="P36" s="21"/>
      <c r="Q36" s="38"/>
      <c r="R36" s="37" t="s">
        <v>66</v>
      </c>
    </row>
    <row r="37" spans="1:18" ht="110.25" customHeight="1" x14ac:dyDescent="0.25">
      <c r="A37" s="51"/>
      <c r="B37" s="1" t="s">
        <v>69</v>
      </c>
      <c r="C37" s="9" t="s">
        <v>48</v>
      </c>
      <c r="D37" s="21" t="s">
        <v>43</v>
      </c>
      <c r="E37" s="21" t="s">
        <v>45</v>
      </c>
      <c r="F37" s="21"/>
      <c r="G37" s="21"/>
      <c r="H37" s="21"/>
      <c r="I37" s="21">
        <v>494726.3</v>
      </c>
      <c r="J37" s="21"/>
      <c r="K37" s="21"/>
      <c r="L37" s="21"/>
      <c r="M37" s="21">
        <v>494726.3</v>
      </c>
      <c r="N37" s="21"/>
      <c r="O37" s="21"/>
      <c r="P37" s="21"/>
      <c r="Q37" s="38">
        <v>64406</v>
      </c>
      <c r="R37" s="37" t="s">
        <v>63</v>
      </c>
    </row>
    <row r="38" spans="1:18" ht="106.5" customHeight="1" x14ac:dyDescent="0.25">
      <c r="A38" s="51"/>
      <c r="B38" s="1" t="s">
        <v>70</v>
      </c>
      <c r="C38" s="9" t="s">
        <v>48</v>
      </c>
      <c r="D38" s="21" t="s">
        <v>43</v>
      </c>
      <c r="E38" s="21" t="s">
        <v>45</v>
      </c>
      <c r="F38" s="21">
        <v>35944.5</v>
      </c>
      <c r="G38" s="21">
        <v>43627.1</v>
      </c>
      <c r="H38" s="21">
        <v>40271.1</v>
      </c>
      <c r="I38" s="21" t="s">
        <v>71</v>
      </c>
      <c r="J38" s="21">
        <v>35944.5</v>
      </c>
      <c r="K38" s="21">
        <v>43627.1</v>
      </c>
      <c r="L38" s="21">
        <v>40271.1</v>
      </c>
      <c r="M38" s="21" t="s">
        <v>71</v>
      </c>
      <c r="N38" s="21"/>
      <c r="O38" s="21"/>
      <c r="P38" s="21"/>
      <c r="Q38" s="38"/>
      <c r="R38" s="37" t="s">
        <v>72</v>
      </c>
    </row>
    <row r="39" spans="1:18" ht="21" customHeight="1" x14ac:dyDescent="0.25">
      <c r="A39" s="52"/>
      <c r="B39" s="1" t="s">
        <v>41</v>
      </c>
      <c r="C39" s="21"/>
      <c r="D39" s="21"/>
      <c r="E39" s="21"/>
      <c r="F39" s="21">
        <f>SUM(F36+F37+F38)</f>
        <v>35944.5</v>
      </c>
      <c r="G39" s="21">
        <f>SUM(G36+G37+G38)</f>
        <v>139934.1</v>
      </c>
      <c r="H39" s="29">
        <f>SUM(H36+H37+H38)</f>
        <v>40271.1</v>
      </c>
      <c r="I39" s="21">
        <f>SUM(I36:I38)</f>
        <v>494726.3</v>
      </c>
      <c r="J39" s="21">
        <f t="shared" ref="J39:Q39" si="2">SUM(J36:J38)</f>
        <v>35944.5</v>
      </c>
      <c r="K39" s="21">
        <f t="shared" si="2"/>
        <v>139934.1</v>
      </c>
      <c r="L39" s="21">
        <f t="shared" si="2"/>
        <v>40271.1</v>
      </c>
      <c r="M39" s="21">
        <f t="shared" si="2"/>
        <v>494726.3</v>
      </c>
      <c r="N39" s="21">
        <f t="shared" si="2"/>
        <v>0</v>
      </c>
      <c r="O39" s="21">
        <f t="shared" si="2"/>
        <v>96307</v>
      </c>
      <c r="P39" s="21">
        <f t="shared" si="2"/>
        <v>0</v>
      </c>
      <c r="Q39" s="38">
        <f t="shared" si="2"/>
        <v>64406</v>
      </c>
      <c r="R39" s="20"/>
    </row>
    <row r="40" spans="1:18" ht="21" customHeight="1" x14ac:dyDescent="0.25">
      <c r="A40" s="43"/>
      <c r="B40" s="44" t="s">
        <v>42</v>
      </c>
      <c r="C40" s="21"/>
      <c r="D40" s="21"/>
      <c r="E40" s="21"/>
      <c r="F40" s="21">
        <f t="shared" ref="F40:Q40" si="3">SUM(F8+F13+F19+F24+F27+F30+F34+F39)</f>
        <v>698096.64000000001</v>
      </c>
      <c r="G40" s="29">
        <f t="shared" si="3"/>
        <v>1926652.3</v>
      </c>
      <c r="H40" s="29">
        <f t="shared" si="3"/>
        <v>793195.68599999999</v>
      </c>
      <c r="I40" s="29">
        <f t="shared" si="3"/>
        <v>565095.07900000003</v>
      </c>
      <c r="J40" s="28">
        <f t="shared" si="3"/>
        <v>636200.64</v>
      </c>
      <c r="K40" s="21">
        <f t="shared" si="3"/>
        <v>1983132.9470059997</v>
      </c>
      <c r="L40" s="21">
        <f t="shared" si="3"/>
        <v>401795.47498499992</v>
      </c>
      <c r="M40" s="21">
        <f t="shared" si="3"/>
        <v>494726.3</v>
      </c>
      <c r="N40" s="45">
        <f t="shared" si="3"/>
        <v>741871.35999999987</v>
      </c>
      <c r="O40" s="21">
        <f t="shared" si="3"/>
        <v>1657214.6124800001</v>
      </c>
      <c r="P40" s="29">
        <f t="shared" si="3"/>
        <v>335303.66355499998</v>
      </c>
      <c r="Q40" s="29">
        <f t="shared" si="3"/>
        <v>211833.6875</v>
      </c>
      <c r="R40" s="21"/>
    </row>
    <row r="41" spans="1:18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23">
    <mergeCell ref="R2:R3"/>
    <mergeCell ref="A36:A39"/>
    <mergeCell ref="B35:Q35"/>
    <mergeCell ref="A29:A30"/>
    <mergeCell ref="B28:Q28"/>
    <mergeCell ref="B31:Q31"/>
    <mergeCell ref="A32:A34"/>
    <mergeCell ref="B9:Q9"/>
    <mergeCell ref="B14:Q14"/>
    <mergeCell ref="A26:A27"/>
    <mergeCell ref="B25:Q25"/>
    <mergeCell ref="B20:Q20"/>
    <mergeCell ref="C2:C3"/>
    <mergeCell ref="A7:A8"/>
    <mergeCell ref="B5:Q5"/>
    <mergeCell ref="A1:Q1"/>
    <mergeCell ref="J2:M2"/>
    <mergeCell ref="F2:I2"/>
    <mergeCell ref="N2:Q2"/>
    <mergeCell ref="A2:A3"/>
    <mergeCell ref="D2:D3"/>
    <mergeCell ref="E2:E3"/>
    <mergeCell ref="B2:B3"/>
  </mergeCells>
  <phoneticPr fontId="6" type="noConversion"/>
  <pageMargins left="0.19685039370078741" right="0" top="0.74803149606299213" bottom="0.74803149606299213" header="0.31496062992125984" footer="0.31496062992125984"/>
  <pageSetup paperSize="9" scale="82" orientation="landscape" r:id="rId1"/>
  <rowBreaks count="3" manualBreakCount="3">
    <brk id="13" max="16383" man="1"/>
    <brk id="19" max="16383" man="1"/>
    <brk id="2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2015-02-06T15:13:34Z</cp:lastPrinted>
  <dcterms:created xsi:type="dcterms:W3CDTF">2014-04-09T12:42:53Z</dcterms:created>
  <dcterms:modified xsi:type="dcterms:W3CDTF">2015-04-08T09:27:21Z</dcterms:modified>
</cp:coreProperties>
</file>