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68" windowWidth="19416" windowHeight="6540"/>
  </bookViews>
  <sheets>
    <sheet name="Лист1" sheetId="1" r:id="rId1"/>
    <sheet name="Лист2" sheetId="2" r:id="rId2"/>
    <sheet name="Лист3" sheetId="3" r:id="rId3"/>
  </sheets>
  <definedNames>
    <definedName name="_xlnm.Print_Titles" localSheetId="0">Лист1!$2:$3</definedName>
    <definedName name="_xlnm.Print_Area" localSheetId="0">Лист1!$A$1:$O$55</definedName>
  </definedNames>
  <calcPr calcId="145621"/>
</workbook>
</file>

<file path=xl/calcChain.xml><?xml version="1.0" encoding="utf-8"?>
<calcChain xmlns="http://schemas.openxmlformats.org/spreadsheetml/2006/main">
  <c r="F18" i="1" l="1"/>
  <c r="G18" i="1"/>
  <c r="H18" i="1"/>
  <c r="I18" i="1"/>
  <c r="J18" i="1"/>
  <c r="K18" i="1"/>
  <c r="L18" i="1"/>
  <c r="M18" i="1"/>
  <c r="N18" i="1"/>
  <c r="O18" i="1"/>
  <c r="E18" i="1"/>
  <c r="E46" i="1" l="1"/>
  <c r="F46" i="1"/>
  <c r="G46" i="1"/>
  <c r="H46" i="1"/>
  <c r="I46" i="1"/>
  <c r="J46" i="1"/>
  <c r="K46" i="1"/>
  <c r="L46" i="1"/>
  <c r="M46" i="1"/>
  <c r="N46" i="1"/>
  <c r="O46" i="1"/>
  <c r="D46" i="1"/>
  <c r="E50" i="1" l="1"/>
  <c r="F50" i="1"/>
  <c r="G50" i="1"/>
  <c r="H50" i="1"/>
  <c r="I50" i="1"/>
  <c r="J50" i="1"/>
  <c r="K50" i="1"/>
  <c r="L50" i="1"/>
  <c r="M50" i="1"/>
  <c r="N50" i="1"/>
  <c r="O50" i="1"/>
  <c r="D50" i="1"/>
  <c r="D18" i="1" l="1"/>
  <c r="E30" i="1"/>
  <c r="F30" i="1"/>
  <c r="G30" i="1"/>
  <c r="H30" i="1"/>
  <c r="I30" i="1"/>
  <c r="J30" i="1"/>
  <c r="K30" i="1"/>
  <c r="L30" i="1"/>
  <c r="M30" i="1"/>
  <c r="N30" i="1"/>
  <c r="O30" i="1"/>
  <c r="D30" i="1"/>
  <c r="N6" i="1" l="1"/>
  <c r="O6" i="1"/>
  <c r="J6" i="1"/>
  <c r="K6" i="1"/>
  <c r="F11" i="1" l="1"/>
  <c r="G11" i="1"/>
  <c r="H11" i="1"/>
  <c r="I11" i="1"/>
  <c r="J11" i="1"/>
  <c r="K11" i="1"/>
  <c r="L11" i="1"/>
  <c r="M11" i="1"/>
  <c r="N11" i="1"/>
  <c r="O11" i="1"/>
  <c r="E35" i="1" l="1"/>
  <c r="F35" i="1"/>
  <c r="G35" i="1"/>
  <c r="H35" i="1"/>
  <c r="I35" i="1"/>
  <c r="J35" i="1"/>
  <c r="K35" i="1"/>
  <c r="L35" i="1"/>
  <c r="M35" i="1"/>
  <c r="N35" i="1"/>
  <c r="O35" i="1"/>
  <c r="D35" i="1"/>
  <c r="E6" i="1" l="1"/>
  <c r="E11" i="1" s="1"/>
  <c r="D11" i="1"/>
  <c r="O38" i="1" l="1"/>
  <c r="O55" i="1" s="1"/>
  <c r="N38" i="1"/>
  <c r="N55" i="1" s="1"/>
  <c r="M38" i="1"/>
  <c r="M55" i="1" s="1"/>
  <c r="L38" i="1"/>
  <c r="L55" i="1" s="1"/>
  <c r="K38" i="1"/>
  <c r="K55" i="1" s="1"/>
  <c r="J38" i="1"/>
  <c r="I38" i="1"/>
  <c r="I55" i="1" s="1"/>
  <c r="H38" i="1"/>
  <c r="H55" i="1" s="1"/>
  <c r="G38" i="1"/>
  <c r="G55" i="1" s="1"/>
  <c r="F38" i="1"/>
  <c r="F55" i="1" s="1"/>
  <c r="E38" i="1"/>
  <c r="E55" i="1" s="1"/>
  <c r="D38" i="1"/>
  <c r="D55" i="1" s="1"/>
  <c r="D12" i="1" l="1"/>
  <c r="E12" i="1"/>
  <c r="F12" i="1"/>
  <c r="G12" i="1"/>
  <c r="H12" i="1"/>
  <c r="I12" i="1"/>
  <c r="J12" i="1"/>
  <c r="K12" i="1"/>
  <c r="L12" i="1"/>
  <c r="M12" i="1"/>
  <c r="N12" i="1"/>
  <c r="O12" i="1"/>
  <c r="O3" i="1" l="1"/>
  <c r="N3" i="1"/>
  <c r="M3" i="1"/>
  <c r="K3" i="1"/>
  <c r="J3" i="1"/>
  <c r="I3" i="1"/>
  <c r="H3" i="1"/>
  <c r="L3" i="1" s="1"/>
  <c r="J55" i="1" l="1"/>
</calcChain>
</file>

<file path=xl/sharedStrings.xml><?xml version="1.0" encoding="utf-8"?>
<sst xmlns="http://schemas.openxmlformats.org/spreadsheetml/2006/main" count="103" uniqueCount="85">
  <si>
    <t>№пп</t>
  </si>
  <si>
    <t xml:space="preserve">         Наименование ВЦП, основного мероприятия,  мероприятия  основного мероприятия, мероприятия ВЦП
</t>
  </si>
  <si>
    <t>Федеральный бюджет</t>
  </si>
  <si>
    <t>Областной бюджет</t>
  </si>
  <si>
    <t>Местный бюджет</t>
  </si>
  <si>
    <t>Прочие источники</t>
  </si>
  <si>
    <t>1.1.</t>
  </si>
  <si>
    <t>1.2.</t>
  </si>
  <si>
    <t>2.1.</t>
  </si>
  <si>
    <t>3.1.</t>
  </si>
  <si>
    <t xml:space="preserve">  </t>
  </si>
  <si>
    <t>4.1.</t>
  </si>
  <si>
    <t>4.2.</t>
  </si>
  <si>
    <t>5.1.</t>
  </si>
  <si>
    <t>6.1.</t>
  </si>
  <si>
    <t>7.1.</t>
  </si>
  <si>
    <t>Подпрограмма 1 «Жилье для молодежи»</t>
  </si>
  <si>
    <t>Подпрограмма 2 «Поддержка граждан, нуждающихся в улучшении жилищных условий, на основе принципов ипотечного кредитования в Ленинградской области»</t>
  </si>
  <si>
    <t>Подпрограмма 3 «Переселение граждан из аварийного жилищного фонда на территории Ленинградской области»</t>
  </si>
  <si>
    <t>Подпрограмма 6 "Оказание поддержки гражданам, пострадавшим в результате пожара муниципального жилищного фонда"</t>
  </si>
  <si>
    <t>Подпрограмма 7 «Развитие инженерной и социальной инфраструктуры в районах массовой жилой застройки»</t>
  </si>
  <si>
    <t>Итого по подпрограмме 1</t>
  </si>
  <si>
    <t>Итого по подпрограмме 3</t>
  </si>
  <si>
    <t>Итого по подпрограмме 4</t>
  </si>
  <si>
    <t>Итого по подпрограмме 5</t>
  </si>
  <si>
    <t>Итого по подпрограмме 6</t>
  </si>
  <si>
    <t>Итого по подпрограмме 7</t>
  </si>
  <si>
    <t>Итого по подпрограмме 8</t>
  </si>
  <si>
    <t>Всего по госпрограмме</t>
  </si>
  <si>
    <t xml:space="preserve">Комитет по строительству </t>
  </si>
  <si>
    <t>Комитет общего и профессионального образования</t>
  </si>
  <si>
    <t>3.2.</t>
  </si>
  <si>
    <t xml:space="preserve">Основное мероприятие 3.3.
Строительство (расселение) жилых помещений для переселения граждан из аварийного жилищного фонда на территории Ленинградской области
</t>
  </si>
  <si>
    <t>3.3.</t>
  </si>
  <si>
    <t>Итого по подпрограмме 2</t>
  </si>
  <si>
    <t>Реализация этапов прошлых лет</t>
  </si>
  <si>
    <t>4.3.</t>
  </si>
  <si>
    <t xml:space="preserve">Основное мероприятие 3.1.
Приобретение, строительство (расселение) жилых помещений для переселения граждан из аварийного жилищного фонда на территории Ленинградской области с участием средств Фонда содействия реформированию жилищно-коммунального хозяйства.
</t>
  </si>
  <si>
    <t xml:space="preserve">Основное мероприятие 3.2.
Приобретение, строительство (расселение) жилых помещений для переселения граждан из аварийного жилищного фонда с учетом необходимости развития малоэтажного жилищного строительства на территории Ленинградской области с участием средств  Фонда содействия реформированию жилищно-коммунального хозяйства.
</t>
  </si>
  <si>
    <t xml:space="preserve">Основное мероприятие 2.4.
 Улучшение жилищных условий граждан с использованием средств ипотечного кредита (займа)
</t>
  </si>
  <si>
    <t>Комитет по строитльству</t>
  </si>
  <si>
    <t xml:space="preserve">Основное мероприятие 3.4.
Переселение граждан из аварийного жилищного фонда
</t>
  </si>
  <si>
    <t>Подпрограмма 4*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</si>
  <si>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Основное мероприятие 4.2. 
Улучшение жилищных условий отдельных категорий граждан
</t>
  </si>
  <si>
    <t>Основное мероприятие 6.2.                                   Оказание поддержки гражданам, пострадавшим в результате пожара муниципального жилищного фонда</t>
  </si>
  <si>
    <t xml:space="preserve">Основное мероприятие 7.1.
Создание инженерной и транспортной инфраструктуры на земельных участках, предоставленных бесплатно членам многодетных семей, молодым специалистам, членам молодых семей
</t>
  </si>
  <si>
    <t xml:space="preserve"> кроме того, за счет средств остатков 2015 года
Основное мероприятие 1.2.
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t>
  </si>
  <si>
    <t xml:space="preserve"> </t>
  </si>
  <si>
    <t xml:space="preserve">Основное мероприятие 2.1.
Поддержка граждан, нуждающихся в улучшении жилищных условий, путем предоставления социальных выплат и компенсаций части расходов, связанных с уплатой процентов по ипотечным жилищным кредитам (по остатакам 2015 года)
</t>
  </si>
  <si>
    <t xml:space="preserve">                                                                                                    </t>
  </si>
  <si>
    <t>Подпрограмма 10
"Содействие развитию жилищного строительства экономического класса"</t>
  </si>
  <si>
    <t>Основное мероприятие 10.1.             Содействие развитию жилищного строительства экономического класса в целях реализации программы "Жилье для российской семьи", взнос в уставный капитал открытого акционерного общества "Ленинградское областное жилищное агентство ипотечного кредитования"</t>
  </si>
  <si>
    <t>Участник (ОИВ)</t>
  </si>
  <si>
    <t>Ленинградский областной комитет по управлению государственным имуществом</t>
  </si>
  <si>
    <t>Итого по подпрограмме 10</t>
  </si>
  <si>
    <t xml:space="preserve"> за счет средств остатков 2015 года</t>
  </si>
  <si>
    <t>Результат</t>
  </si>
  <si>
    <t xml:space="preserve">Мероприятие 3.5. 
Оплата превышения стоимости одного квадратного метра общей расселяемой площади аварийных многоквартирных жилых домов по этапу 2016 года региональной адресной программы "Переселение граждан из аварийного жилищного фонда на территории Ленинградской области в 2013-2017 годах" </t>
  </si>
  <si>
    <t xml:space="preserve">Мероприятие 3.6.
 Оплата за технологическое присоединение и выполнение работ по наружным сетям электро-, тепло-, водо-, газоснабжению, водоотведению и работ по благоустройству многоквартирных жилых домов, строительство которых осуществляется в рамках реализации этапа 2016 года региональной адресной программы "Переселение граждан из аварийного жилищного фонда на территории Ленинградской области в 2013-2017 годах" </t>
  </si>
  <si>
    <t>3.5.</t>
  </si>
  <si>
    <t>3.6.</t>
  </si>
  <si>
    <t xml:space="preserve">Основное мероприятие 8.4
Капитальный ремонт многоквартирных домов
</t>
  </si>
  <si>
    <t xml:space="preserve">Комитет по ЖКХ </t>
  </si>
  <si>
    <t>Объем финансового обеспечения Государственной программы в 2017 году, тыс.руб.</t>
  </si>
  <si>
    <t xml:space="preserve">Кроме того, за счет средств остатков </t>
  </si>
  <si>
    <t>Кроме того, за счет средств остатков 2016 года</t>
  </si>
  <si>
    <t>Предоставление социальных выплат молодым гражданам (молодым семьям) на приобретение (строительство) жилья и дополнительных социальных выплат в случае рождения (усыновления) детей. В 2017 году</t>
  </si>
  <si>
    <t>кроме того. за счет средств остатков 2016 года
Предоставление социальных выплат молодым гражданам (молодым семьям) на приобретение (строительство) жилья и дополнительных социальных выплат в случае рождения (усыновления) детей.</t>
  </si>
  <si>
    <t>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2015-2020 годы. В 2017 году</t>
  </si>
  <si>
    <t>Основное мероприятие 1.3. Улучшение жилищных условий молодых граждан (молодых семей) в 2017 году</t>
  </si>
  <si>
    <t xml:space="preserve">Основное мероприятие 4.1. 
«Обеспечение жильём отдельных категорий граждан, установленных федеральным и областным законодательством»
</t>
  </si>
  <si>
    <t xml:space="preserve">Основное мероприятие 4.3. 
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
</t>
  </si>
  <si>
    <t>Подпрограмма 8  "Обеспечение мероприятий по капитальному ремонту многоквартирных домов"</t>
  </si>
  <si>
    <t>Кроме того, за счет средств остатков прошлых лет</t>
  </si>
  <si>
    <t>7.3.</t>
  </si>
  <si>
    <t xml:space="preserve">Основное мероприятие 7.3. Оказание содействия в создании инженерной, социальной и транспортной инфраструктуры на земельных участках комплексного освоения в целях строительства жилья эконом-класса
</t>
  </si>
  <si>
    <t>кроме того, за счет средств остатков на 01.01.2016 года</t>
  </si>
  <si>
    <t>Отчет о реализации государственной программы Ленинградской области "Обеспечение качественным жильем граждан на территории Ленинградской области"                                                                                                                                                                                                                                                                                                                                                                                                                                                    отчетный период: январь - декабрь 2017 года                                                                                                                                                                                                                                                                                                                                                                                                                                                                                                       Ответственный исполнитель: комитет по строительству Ленинградской области</t>
  </si>
  <si>
    <t>Фактическое финансирование программы за январь - декабрь 2017 года, тыс.руб.</t>
  </si>
  <si>
    <t>Выполнено на 01.01.2018 года, тыс.руб.</t>
  </si>
  <si>
    <t>Подпрограмма 5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</si>
  <si>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Основное мероприятие 5.1.   «Обеспечение детей-сирот, детей, оставшихся без попечения родителей, лиц из числа детей-сирот и детей, оставшихся без попечения родителей, благоустроенными жилыми помещениям из специализированного жилищного фонда по договорам найма специализированных жилых помещений» </t>
  </si>
  <si>
    <t>Кроме того, за счет средств остатков на 01.01.2017 года</t>
  </si>
  <si>
    <t xml:space="preserve">Основное мероприятие 2.3.
 Взнос в уставный капитал акционерного общества "Ленинградское областное агентсов ипотечного жилищного кредитования"
</t>
  </si>
  <si>
    <t>Ленинградский областной комитет по управлению государствен-ным имуществом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</si>
</sst>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14" x14ac:knownFonts="1">
    <font>
      <sz val="11"/>
      <color theme="1"/>
      <name val="Calibri"/>
      <family val="2"/>
      <charset val="204"/>
      <scheme val="minor"/>
    </font>
    <font>
      <sz val="8"/>
      <color indexed="8"/>
      <name val="Times New Roman"/>
      <family val="1"/>
      <charset val="204"/>
    </font>
    <font>
      <sz val="8"/>
      <name val="Times New Roman"/>
      <family val="1"/>
      <charset val="204"/>
    </font>
    <font>
      <sz val="8"/>
      <name val="Calibri"/>
      <family val="2"/>
      <charset val="204"/>
    </font>
    <font>
      <sz val="11"/>
      <color theme="1"/>
      <name val="Calibri"/>
      <family val="2"/>
      <charset val="204"/>
      <scheme val="minor"/>
    </font>
    <font>
      <sz val="10"/>
      <color indexed="8"/>
      <name val="Times New Roman"/>
      <family val="1"/>
      <charset val="204"/>
    </font>
    <font>
      <sz val="8"/>
      <color theme="1"/>
      <name val="Calibri"/>
      <family val="2"/>
      <charset val="204"/>
      <scheme val="minor"/>
    </font>
    <font>
      <sz val="11"/>
      <color rgb="FFFF0000"/>
      <name val="Calibri"/>
      <family val="2"/>
      <charset val="204"/>
      <scheme val="minor"/>
    </font>
    <font>
      <sz val="8"/>
      <color rgb="FFFF0000"/>
      <name val="Times New Roman"/>
      <family val="1"/>
      <charset val="204"/>
    </font>
    <font>
      <b/>
      <sz val="8"/>
      <color rgb="FFFF0000"/>
      <name val="Times New Roman"/>
      <family val="1"/>
      <charset val="204"/>
    </font>
    <font>
      <b/>
      <sz val="8"/>
      <name val="Times New Roman"/>
      <family val="1"/>
      <charset val="204"/>
    </font>
    <font>
      <sz val="11"/>
      <name val="Calibri"/>
      <family val="2"/>
      <charset val="204"/>
      <scheme val="minor"/>
    </font>
    <font>
      <b/>
      <sz val="11"/>
      <name val="Calibri"/>
      <family val="2"/>
      <charset val="204"/>
      <scheme val="minor"/>
    </font>
    <font>
      <sz val="7"/>
      <name val="Times New Roman"/>
      <family val="1"/>
      <charset val="204"/>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109">
    <xf numFmtId="0" fontId="0" fillId="0" borderId="0" xfId="0"/>
    <xf numFmtId="0" fontId="0" fillId="0" borderId="0" xfId="0" applyFill="1"/>
    <xf numFmtId="0" fontId="1" fillId="0" borderId="0" xfId="0" applyFont="1" applyBorder="1" applyAlignment="1">
      <alignment horizontal="center" wrapText="1"/>
    </xf>
    <xf numFmtId="0" fontId="1" fillId="0" borderId="3" xfId="0"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17" xfId="0" applyFont="1" applyFill="1" applyBorder="1" applyAlignment="1">
      <alignment vertical="top" wrapText="1"/>
    </xf>
    <xf numFmtId="0" fontId="1" fillId="0" borderId="18" xfId="0" applyFont="1" applyFill="1" applyBorder="1" applyAlignment="1">
      <alignment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24" xfId="0" applyFont="1" applyBorder="1" applyAlignment="1">
      <alignment horizontal="center" vertical="top" wrapText="1"/>
    </xf>
    <xf numFmtId="0" fontId="1" fillId="0" borderId="17" xfId="0" applyFont="1" applyBorder="1" applyAlignment="1">
      <alignment vertical="top" wrapText="1"/>
    </xf>
    <xf numFmtId="0" fontId="1" fillId="0" borderId="18" xfId="0" applyFont="1" applyBorder="1" applyAlignment="1">
      <alignment vertical="top" wrapText="1"/>
    </xf>
    <xf numFmtId="0" fontId="2" fillId="0" borderId="6" xfId="0" applyFont="1" applyFill="1" applyBorder="1" applyAlignment="1">
      <alignment horizontal="center" vertical="top" wrapText="1"/>
    </xf>
    <xf numFmtId="4" fontId="6" fillId="0" borderId="0" xfId="0" applyNumberFormat="1" applyFont="1" applyFill="1"/>
    <xf numFmtId="0" fontId="7" fillId="0" borderId="0" xfId="0" applyFont="1" applyFill="1"/>
    <xf numFmtId="0" fontId="8" fillId="0" borderId="1" xfId="0" applyFont="1" applyFill="1" applyBorder="1" applyAlignment="1">
      <alignment horizontal="center" vertical="top" wrapText="1"/>
    </xf>
    <xf numFmtId="0" fontId="8" fillId="0" borderId="5"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7" fillId="0" borderId="30" xfId="0" applyFont="1" applyFill="1" applyBorder="1" applyAlignment="1">
      <alignment horizontal="center" vertical="center" wrapText="1"/>
    </xf>
    <xf numFmtId="2" fontId="8" fillId="0" borderId="30" xfId="0"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35"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11" fillId="0" borderId="0" xfId="0" applyFont="1" applyFill="1"/>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0" xfId="0" applyFont="1" applyFill="1"/>
    <xf numFmtId="0" fontId="2" fillId="0" borderId="1" xfId="0" applyFont="1" applyFill="1" applyBorder="1" applyAlignment="1">
      <alignment vertical="top" wrapText="1"/>
    </xf>
    <xf numFmtId="0" fontId="2" fillId="0" borderId="8" xfId="0" applyFont="1" applyFill="1" applyBorder="1" applyAlignment="1">
      <alignment horizontal="center" vertical="top" wrapText="1"/>
    </xf>
    <xf numFmtId="0" fontId="10"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11" fillId="0" borderId="0" xfId="0" applyFont="1" applyFill="1" applyBorder="1"/>
    <xf numFmtId="4" fontId="2" fillId="0" borderId="1" xfId="0" applyNumberFormat="1" applyFont="1" applyFill="1" applyBorder="1" applyAlignment="1">
      <alignment vertical="center" wrapText="1"/>
    </xf>
    <xf numFmtId="0" fontId="11" fillId="0" borderId="0" xfId="0" applyFont="1" applyFill="1" applyAlignment="1">
      <alignment horizontal="center"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Fill="1" applyAlignment="1">
      <alignment horizontal="center" vertical="center"/>
    </xf>
    <xf numFmtId="0" fontId="2" fillId="0" borderId="7" xfId="0"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1" xfId="0" applyNumberFormat="1" applyFont="1" applyFill="1" applyBorder="1" applyAlignment="1" applyProtection="1">
      <alignment horizontal="center" vertical="center" wrapText="1"/>
    </xf>
    <xf numFmtId="4" fontId="2" fillId="0" borderId="1" xfId="1" applyNumberFormat="1"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11" fillId="0" borderId="0" xfId="0" applyNumberFormat="1" applyFont="1" applyFill="1" applyBorder="1"/>
    <xf numFmtId="164" fontId="11" fillId="0" borderId="0" xfId="0" applyNumberFormat="1" applyFont="1" applyFill="1"/>
    <xf numFmtId="164" fontId="2" fillId="0"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1" fillId="0" borderId="0" xfId="0" applyFont="1" applyFill="1" applyAlignment="1">
      <alignment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 fontId="10" fillId="0" borderId="1" xfId="0" applyNumberFormat="1" applyFont="1" applyFill="1" applyBorder="1" applyAlignment="1">
      <alignment horizontal="center" vertical="center" wrapText="1"/>
    </xf>
    <xf numFmtId="0" fontId="12" fillId="0" borderId="0" xfId="0" applyFont="1" applyFill="1" applyAlignment="1">
      <alignment vertical="center"/>
    </xf>
    <xf numFmtId="0" fontId="2"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165" fontId="2" fillId="0" borderId="4" xfId="0" applyNumberFormat="1" applyFont="1" applyFill="1" applyBorder="1" applyAlignment="1">
      <alignment horizontal="center" vertical="center" wrapText="1"/>
    </xf>
    <xf numFmtId="0" fontId="10" fillId="0" borderId="0" xfId="0" applyFont="1" applyFill="1" applyBorder="1" applyAlignment="1">
      <alignment horizontal="center" vertical="top" wrapText="1"/>
    </xf>
    <xf numFmtId="165" fontId="10" fillId="0" borderId="4" xfId="0" applyNumberFormat="1" applyFont="1" applyFill="1" applyBorder="1" applyAlignment="1">
      <alignment horizontal="center" vertic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8" xfId="0" applyFont="1" applyFill="1" applyBorder="1" applyAlignment="1">
      <alignment horizontal="center" vertical="top" wrapText="1"/>
    </xf>
    <xf numFmtId="4" fontId="13" fillId="0" borderId="4"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4" fontId="10" fillId="0" borderId="37" xfId="0" applyNumberFormat="1" applyFont="1" applyFill="1" applyBorder="1" applyAlignment="1">
      <alignment horizontal="center" vertical="center" wrapText="1"/>
    </xf>
    <xf numFmtId="165" fontId="10" fillId="0" borderId="38" xfId="0" applyNumberFormat="1" applyFont="1" applyFill="1" applyBorder="1" applyAlignment="1">
      <alignment horizontal="center" vertical="center" wrapText="1"/>
    </xf>
    <xf numFmtId="0" fontId="11" fillId="0" borderId="0" xfId="0" applyFont="1" applyFill="1" applyAlignment="1">
      <alignment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25" xfId="0" applyFont="1" applyBorder="1" applyAlignment="1">
      <alignment horizontal="center" vertical="center" wrapText="1"/>
    </xf>
    <xf numFmtId="0" fontId="0" fillId="0" borderId="26" xfId="0" applyBorder="1" applyAlignment="1">
      <alignment horizontal="center" vertical="center"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5"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 xfId="0" applyFont="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tabSelected="1" zoomScale="96" zoomScaleNormal="96" zoomScaleSheetLayoutView="85" workbookViewId="0">
      <selection activeCell="E55" sqref="E55"/>
    </sheetView>
  </sheetViews>
  <sheetFormatPr defaultRowHeight="14.4" x14ac:dyDescent="0.3"/>
  <cols>
    <col min="1" max="1" width="3" customWidth="1"/>
    <col min="2" max="2" width="20.6640625" customWidth="1"/>
    <col min="3" max="3" width="10.6640625" customWidth="1"/>
    <col min="4" max="4" width="8.88671875" customWidth="1"/>
    <col min="5" max="5" width="9.33203125" customWidth="1"/>
    <col min="6" max="6" width="7.44140625" customWidth="1"/>
    <col min="7" max="7" width="9.21875" customWidth="1"/>
    <col min="8" max="8" width="8.44140625" customWidth="1"/>
    <col min="9" max="9" width="8.88671875" customWidth="1"/>
    <col min="10" max="10" width="7.88671875" customWidth="1"/>
    <col min="11" max="11" width="8.88671875" customWidth="1"/>
    <col min="12" max="12" width="7.88671875" customWidth="1"/>
    <col min="13" max="13" width="9.5546875" customWidth="1"/>
    <col min="14" max="14" width="7.88671875" customWidth="1"/>
    <col min="15" max="15" width="9" customWidth="1"/>
    <col min="16" max="16" width="12.44140625" customWidth="1"/>
    <col min="17" max="17" width="22.44140625" customWidth="1"/>
    <col min="18" max="18" width="10" customWidth="1"/>
  </cols>
  <sheetData>
    <row r="1" spans="1:22" ht="44.4" customHeight="1" thickBot="1" x14ac:dyDescent="0.35">
      <c r="A1" s="101" t="s">
        <v>77</v>
      </c>
      <c r="B1" s="101"/>
      <c r="C1" s="101"/>
      <c r="D1" s="101"/>
      <c r="E1" s="101"/>
      <c r="F1" s="101"/>
      <c r="G1" s="101"/>
      <c r="H1" s="101"/>
      <c r="I1" s="101"/>
      <c r="J1" s="101"/>
      <c r="K1" s="101"/>
      <c r="L1" s="101"/>
      <c r="M1" s="101"/>
      <c r="N1" s="101"/>
      <c r="O1" s="101"/>
      <c r="P1" s="2"/>
    </row>
    <row r="2" spans="1:22" ht="27" customHeight="1" x14ac:dyDescent="0.3">
      <c r="A2" s="108" t="s">
        <v>0</v>
      </c>
      <c r="B2" s="99" t="s">
        <v>1</v>
      </c>
      <c r="C2" s="99" t="s">
        <v>52</v>
      </c>
      <c r="D2" s="102" t="s">
        <v>63</v>
      </c>
      <c r="E2" s="103"/>
      <c r="F2" s="103"/>
      <c r="G2" s="104"/>
      <c r="H2" s="102" t="s">
        <v>78</v>
      </c>
      <c r="I2" s="103"/>
      <c r="J2" s="103"/>
      <c r="K2" s="104"/>
      <c r="L2" s="105" t="s">
        <v>79</v>
      </c>
      <c r="M2" s="106"/>
      <c r="N2" s="106"/>
      <c r="O2" s="107"/>
      <c r="P2" s="97" t="s">
        <v>56</v>
      </c>
    </row>
    <row r="3" spans="1:22" ht="30" customHeight="1" x14ac:dyDescent="0.3">
      <c r="A3" s="108"/>
      <c r="B3" s="100"/>
      <c r="C3" s="100"/>
      <c r="D3" s="6" t="s">
        <v>2</v>
      </c>
      <c r="E3" s="4" t="s">
        <v>3</v>
      </c>
      <c r="F3" s="4" t="s">
        <v>4</v>
      </c>
      <c r="G3" s="7" t="s">
        <v>5</v>
      </c>
      <c r="H3" s="12" t="str">
        <f>$D$3</f>
        <v>Федеральный бюджет</v>
      </c>
      <c r="I3" s="5" t="str">
        <f>$E$3</f>
        <v>Областной бюджет</v>
      </c>
      <c r="J3" s="5" t="str">
        <f>$F$3</f>
        <v>Местный бюджет</v>
      </c>
      <c r="K3" s="13" t="str">
        <f>$G$3</f>
        <v>Прочие источники</v>
      </c>
      <c r="L3" s="12" t="str">
        <f>$H$3</f>
        <v>Федеральный бюджет</v>
      </c>
      <c r="M3" s="5" t="str">
        <f>$E$3</f>
        <v>Областной бюджет</v>
      </c>
      <c r="N3" s="5" t="str">
        <f>$F$3</f>
        <v>Местный бюджет</v>
      </c>
      <c r="O3" s="13" t="str">
        <f>$G$3</f>
        <v>Прочие источники</v>
      </c>
      <c r="P3" s="98"/>
    </row>
    <row r="4" spans="1:22" ht="15" thickBot="1" x14ac:dyDescent="0.35">
      <c r="A4" s="3">
        <v>1</v>
      </c>
      <c r="B4" s="11">
        <v>2</v>
      </c>
      <c r="C4" s="11">
        <v>3</v>
      </c>
      <c r="D4" s="8">
        <v>4</v>
      </c>
      <c r="E4" s="9">
        <v>5</v>
      </c>
      <c r="F4" s="9">
        <v>6</v>
      </c>
      <c r="G4" s="10">
        <v>7</v>
      </c>
      <c r="H4" s="8">
        <v>8</v>
      </c>
      <c r="I4" s="9">
        <v>9</v>
      </c>
      <c r="J4" s="9">
        <v>10</v>
      </c>
      <c r="K4" s="10">
        <v>11</v>
      </c>
      <c r="L4" s="8">
        <v>12</v>
      </c>
      <c r="M4" s="9">
        <v>13</v>
      </c>
      <c r="N4" s="9">
        <v>14</v>
      </c>
      <c r="O4" s="10">
        <v>15</v>
      </c>
      <c r="P4" s="11">
        <v>16</v>
      </c>
    </row>
    <row r="5" spans="1:22" s="33" customFormat="1" ht="14.4" customHeight="1" x14ac:dyDescent="0.3">
      <c r="A5" s="36">
        <v>1</v>
      </c>
      <c r="B5" s="94" t="s">
        <v>16</v>
      </c>
      <c r="C5" s="95"/>
      <c r="D5" s="95"/>
      <c r="E5" s="95"/>
      <c r="F5" s="95"/>
      <c r="G5" s="95"/>
      <c r="H5" s="95"/>
      <c r="I5" s="95"/>
      <c r="J5" s="95"/>
      <c r="K5" s="95"/>
      <c r="L5" s="95"/>
      <c r="M5" s="95"/>
      <c r="N5" s="95"/>
      <c r="O5" s="96"/>
      <c r="P5" s="14"/>
    </row>
    <row r="6" spans="1:22" s="33" customFormat="1" ht="43.2" customHeight="1" x14ac:dyDescent="0.3">
      <c r="A6" s="36"/>
      <c r="B6" s="35" t="s">
        <v>69</v>
      </c>
      <c r="C6" s="35" t="s">
        <v>29</v>
      </c>
      <c r="D6" s="29">
        <v>10466.26</v>
      </c>
      <c r="E6" s="29">
        <f t="shared" ref="E6" si="0">E7+E9</f>
        <v>380133.98</v>
      </c>
      <c r="F6" s="29">
        <v>8259.2999999999993</v>
      </c>
      <c r="G6" s="29">
        <v>258588.61</v>
      </c>
      <c r="H6" s="29">
        <v>10466.299999999999</v>
      </c>
      <c r="I6" s="29">
        <v>368115.7</v>
      </c>
      <c r="J6" s="29">
        <f>J7+J8+J9</f>
        <v>10118.290000000001</v>
      </c>
      <c r="K6" s="29">
        <f>K7+K8+K9</f>
        <v>259268.74699999997</v>
      </c>
      <c r="L6" s="29">
        <v>8622.9</v>
      </c>
      <c r="M6" s="29">
        <v>228668.7</v>
      </c>
      <c r="N6" s="29">
        <f>N7+N8+N9</f>
        <v>9653.27369</v>
      </c>
      <c r="O6" s="29">
        <f>O7+O8+O9</f>
        <v>305754.26699999999</v>
      </c>
      <c r="P6" s="52"/>
      <c r="R6" s="45"/>
      <c r="S6" s="45"/>
    </row>
    <row r="7" spans="1:22" s="33" customFormat="1" ht="81" customHeight="1" x14ac:dyDescent="0.3">
      <c r="A7" s="36" t="s">
        <v>6</v>
      </c>
      <c r="B7" s="41" t="s">
        <v>66</v>
      </c>
      <c r="C7" s="41" t="s">
        <v>29</v>
      </c>
      <c r="D7" s="53">
        <v>0</v>
      </c>
      <c r="E7" s="54">
        <v>273133.98</v>
      </c>
      <c r="F7" s="53">
        <v>0</v>
      </c>
      <c r="G7" s="53">
        <v>0</v>
      </c>
      <c r="H7" s="53">
        <v>0</v>
      </c>
      <c r="I7" s="54">
        <v>265260.87</v>
      </c>
      <c r="J7" s="53">
        <v>2609.86</v>
      </c>
      <c r="K7" s="53">
        <v>126373</v>
      </c>
      <c r="L7" s="53">
        <v>0</v>
      </c>
      <c r="M7" s="54">
        <v>212304.60123</v>
      </c>
      <c r="N7" s="53">
        <v>2144.8436900000002</v>
      </c>
      <c r="O7" s="53">
        <v>172858.52</v>
      </c>
      <c r="P7" s="55"/>
      <c r="R7" s="56"/>
      <c r="S7" s="57"/>
      <c r="T7" s="58"/>
    </row>
    <row r="8" spans="1:22" s="33" customFormat="1" ht="102" customHeight="1" x14ac:dyDescent="0.3">
      <c r="A8" s="36"/>
      <c r="B8" s="41" t="s">
        <v>67</v>
      </c>
      <c r="C8" s="41" t="s">
        <v>29</v>
      </c>
      <c r="D8" s="53">
        <v>0</v>
      </c>
      <c r="E8" s="53">
        <v>38018.5</v>
      </c>
      <c r="F8" s="53">
        <v>0</v>
      </c>
      <c r="G8" s="53">
        <v>0</v>
      </c>
      <c r="H8" s="53">
        <v>0</v>
      </c>
      <c r="I8" s="53">
        <v>0</v>
      </c>
      <c r="J8" s="53">
        <v>1853.4</v>
      </c>
      <c r="K8" s="53">
        <v>42082.9</v>
      </c>
      <c r="L8" s="53">
        <v>0</v>
      </c>
      <c r="M8" s="53">
        <v>34342.5</v>
      </c>
      <c r="N8" s="53">
        <v>1853.4</v>
      </c>
      <c r="O8" s="53">
        <v>42082.9</v>
      </c>
      <c r="P8" s="55"/>
      <c r="T8" s="58"/>
    </row>
    <row r="9" spans="1:22" s="33" customFormat="1" ht="90.6" customHeight="1" x14ac:dyDescent="0.3">
      <c r="A9" s="91" t="s">
        <v>7</v>
      </c>
      <c r="B9" s="41" t="s">
        <v>68</v>
      </c>
      <c r="C9" s="41" t="s">
        <v>29</v>
      </c>
      <c r="D9" s="29">
        <v>10469.5</v>
      </c>
      <c r="E9" s="29">
        <v>107000</v>
      </c>
      <c r="F9" s="29">
        <v>5655.03</v>
      </c>
      <c r="G9" s="29">
        <v>122727.255</v>
      </c>
      <c r="H9" s="29">
        <v>10469.5</v>
      </c>
      <c r="I9" s="29">
        <v>106602.72500000001</v>
      </c>
      <c r="J9" s="29">
        <v>5655.03</v>
      </c>
      <c r="K9" s="29">
        <v>90812.846999999994</v>
      </c>
      <c r="L9" s="29">
        <v>10469.5</v>
      </c>
      <c r="M9" s="29">
        <v>106602.72500000001</v>
      </c>
      <c r="N9" s="29">
        <v>5655.03</v>
      </c>
      <c r="O9" s="29">
        <v>90812.846999999994</v>
      </c>
      <c r="P9" s="30"/>
      <c r="S9" s="59"/>
      <c r="T9" s="58"/>
    </row>
    <row r="10" spans="1:22" s="33" customFormat="1" ht="0.6" customHeight="1" x14ac:dyDescent="0.3">
      <c r="A10" s="92"/>
      <c r="B10" s="41" t="s">
        <v>46</v>
      </c>
      <c r="C10" s="41"/>
      <c r="D10" s="29"/>
      <c r="E10" s="29"/>
      <c r="F10" s="29"/>
      <c r="G10" s="29"/>
      <c r="H10" s="29"/>
      <c r="I10" s="29"/>
      <c r="J10" s="29"/>
      <c r="K10" s="29"/>
      <c r="L10" s="29"/>
      <c r="M10" s="29"/>
      <c r="N10" s="29"/>
      <c r="O10" s="29"/>
      <c r="P10" s="30"/>
      <c r="V10" s="33" t="s">
        <v>47</v>
      </c>
    </row>
    <row r="11" spans="1:22" s="61" customFormat="1" ht="18" customHeight="1" x14ac:dyDescent="0.3">
      <c r="A11" s="92"/>
      <c r="B11" s="38" t="s">
        <v>21</v>
      </c>
      <c r="C11" s="60"/>
      <c r="D11" s="31">
        <f>SUM(D6)</f>
        <v>10466.26</v>
      </c>
      <c r="E11" s="31">
        <f t="shared" ref="E11:O11" si="1">SUM(E6)</f>
        <v>380133.98</v>
      </c>
      <c r="F11" s="31">
        <f t="shared" si="1"/>
        <v>8259.2999999999993</v>
      </c>
      <c r="G11" s="31">
        <f t="shared" si="1"/>
        <v>258588.61</v>
      </c>
      <c r="H11" s="31">
        <f t="shared" si="1"/>
        <v>10466.299999999999</v>
      </c>
      <c r="I11" s="31">
        <f t="shared" si="1"/>
        <v>368115.7</v>
      </c>
      <c r="J11" s="31">
        <f t="shared" si="1"/>
        <v>10118.290000000001</v>
      </c>
      <c r="K11" s="31">
        <f t="shared" si="1"/>
        <v>259268.74699999997</v>
      </c>
      <c r="L11" s="31">
        <f t="shared" si="1"/>
        <v>8622.9</v>
      </c>
      <c r="M11" s="31">
        <f t="shared" si="1"/>
        <v>228668.7</v>
      </c>
      <c r="N11" s="31">
        <f t="shared" si="1"/>
        <v>9653.27369</v>
      </c>
      <c r="O11" s="31">
        <f t="shared" si="1"/>
        <v>305754.26699999999</v>
      </c>
      <c r="P11" s="32"/>
    </row>
    <row r="12" spans="1:22" s="33" customFormat="1" ht="0.6" customHeight="1" x14ac:dyDescent="0.3">
      <c r="A12" s="93"/>
      <c r="B12" s="41" t="s">
        <v>55</v>
      </c>
      <c r="C12" s="41"/>
      <c r="D12" s="63">
        <f>SUM(D8+D10)</f>
        <v>0</v>
      </c>
      <c r="E12" s="63">
        <f t="shared" ref="E12:O12" si="2">SUM(E8+E10)</f>
        <v>38018.5</v>
      </c>
      <c r="F12" s="63">
        <f t="shared" si="2"/>
        <v>0</v>
      </c>
      <c r="G12" s="63">
        <f t="shared" si="2"/>
        <v>0</v>
      </c>
      <c r="H12" s="63">
        <f t="shared" si="2"/>
        <v>0</v>
      </c>
      <c r="I12" s="63">
        <f t="shared" si="2"/>
        <v>0</v>
      </c>
      <c r="J12" s="63">
        <f t="shared" si="2"/>
        <v>1853.4</v>
      </c>
      <c r="K12" s="63">
        <f t="shared" si="2"/>
        <v>42082.9</v>
      </c>
      <c r="L12" s="63">
        <f t="shared" si="2"/>
        <v>0</v>
      </c>
      <c r="M12" s="63">
        <f t="shared" si="2"/>
        <v>34342.5</v>
      </c>
      <c r="N12" s="63">
        <f t="shared" si="2"/>
        <v>1853.4</v>
      </c>
      <c r="O12" s="63">
        <f t="shared" si="2"/>
        <v>42082.9</v>
      </c>
      <c r="P12" s="64"/>
    </row>
    <row r="13" spans="1:22" s="33" customFormat="1" ht="16.2" customHeight="1" x14ac:dyDescent="0.3">
      <c r="A13" s="36">
        <v>2</v>
      </c>
      <c r="B13" s="84" t="s">
        <v>17</v>
      </c>
      <c r="C13" s="85"/>
      <c r="D13" s="85"/>
      <c r="E13" s="85"/>
      <c r="F13" s="85"/>
      <c r="G13" s="85"/>
      <c r="H13" s="85"/>
      <c r="I13" s="85"/>
      <c r="J13" s="85"/>
      <c r="K13" s="85"/>
      <c r="L13" s="85"/>
      <c r="M13" s="85"/>
      <c r="N13" s="85"/>
      <c r="O13" s="86"/>
      <c r="P13" s="37"/>
    </row>
    <row r="14" spans="1:22" s="33" customFormat="1" ht="72" customHeight="1" x14ac:dyDescent="0.3">
      <c r="A14" s="34"/>
      <c r="B14" s="35" t="s">
        <v>83</v>
      </c>
      <c r="C14" s="62" t="s">
        <v>84</v>
      </c>
      <c r="D14" s="29">
        <v>0</v>
      </c>
      <c r="E14" s="29">
        <v>200000</v>
      </c>
      <c r="F14" s="29">
        <v>0</v>
      </c>
      <c r="G14" s="29">
        <v>0</v>
      </c>
      <c r="H14" s="29">
        <v>0</v>
      </c>
      <c r="I14" s="29">
        <v>200000</v>
      </c>
      <c r="J14" s="29">
        <v>0</v>
      </c>
      <c r="K14" s="29">
        <v>0</v>
      </c>
      <c r="L14" s="29">
        <v>0</v>
      </c>
      <c r="M14" s="29">
        <v>200000</v>
      </c>
      <c r="N14" s="29">
        <v>0</v>
      </c>
      <c r="O14" s="29">
        <v>0</v>
      </c>
      <c r="P14" s="34"/>
    </row>
    <row r="15" spans="1:22" s="61" customFormat="1" ht="51.6" customHeight="1" x14ac:dyDescent="0.3">
      <c r="A15" s="62"/>
      <c r="B15" s="35" t="s">
        <v>39</v>
      </c>
      <c r="C15" s="62" t="s">
        <v>40</v>
      </c>
      <c r="D15" s="29">
        <v>0</v>
      </c>
      <c r="E15" s="29">
        <v>118634.5</v>
      </c>
      <c r="F15" s="29">
        <v>1171.2</v>
      </c>
      <c r="G15" s="29">
        <v>56737.1</v>
      </c>
      <c r="H15" s="29">
        <v>0</v>
      </c>
      <c r="I15" s="29">
        <v>118400.156</v>
      </c>
      <c r="J15" s="29">
        <v>1166.2</v>
      </c>
      <c r="K15" s="29">
        <v>1290074.7849999999</v>
      </c>
      <c r="L15" s="29">
        <v>0</v>
      </c>
      <c r="M15" s="29">
        <v>112637.732</v>
      </c>
      <c r="N15" s="29">
        <v>1109.453</v>
      </c>
      <c r="O15" s="29">
        <v>1290074.79</v>
      </c>
      <c r="P15" s="29"/>
    </row>
    <row r="16" spans="1:22" s="33" customFormat="1" ht="21.6" customHeight="1" x14ac:dyDescent="0.3">
      <c r="A16" s="34"/>
      <c r="B16" s="35" t="s">
        <v>76</v>
      </c>
      <c r="C16" s="34"/>
      <c r="D16" s="29">
        <v>0</v>
      </c>
      <c r="E16" s="29">
        <v>13730.4</v>
      </c>
      <c r="F16" s="29">
        <v>0</v>
      </c>
      <c r="G16" s="29">
        <v>0</v>
      </c>
      <c r="H16" s="29">
        <v>0</v>
      </c>
      <c r="I16" s="29">
        <v>0</v>
      </c>
      <c r="J16" s="29">
        <v>443.29390099999955</v>
      </c>
      <c r="K16" s="29">
        <v>14992.97</v>
      </c>
      <c r="L16" s="29">
        <v>0</v>
      </c>
      <c r="M16" s="29">
        <v>13101.1</v>
      </c>
      <c r="N16" s="29">
        <v>432.63</v>
      </c>
      <c r="O16" s="29">
        <v>14992.97</v>
      </c>
      <c r="P16" s="29"/>
    </row>
    <row r="17" spans="1:18" s="33" customFormat="1" ht="0.6" customHeight="1" x14ac:dyDescent="0.3">
      <c r="A17" s="34" t="s">
        <v>8</v>
      </c>
      <c r="B17" s="41" t="s">
        <v>48</v>
      </c>
      <c r="C17" s="34" t="s">
        <v>29</v>
      </c>
      <c r="D17" s="29"/>
      <c r="E17" s="29"/>
      <c r="F17" s="29"/>
      <c r="G17" s="29"/>
      <c r="H17" s="29">
        <v>0</v>
      </c>
      <c r="I17" s="29"/>
      <c r="J17" s="29"/>
      <c r="K17" s="29"/>
      <c r="L17" s="29"/>
      <c r="M17" s="29"/>
      <c r="N17" s="29"/>
      <c r="O17" s="29"/>
      <c r="P17" s="29"/>
    </row>
    <row r="18" spans="1:18" s="66" customFormat="1" ht="19.2" customHeight="1" x14ac:dyDescent="0.3">
      <c r="A18" s="65"/>
      <c r="B18" s="38" t="s">
        <v>34</v>
      </c>
      <c r="C18" s="49"/>
      <c r="D18" s="31">
        <f>SUM(D15)</f>
        <v>0</v>
      </c>
      <c r="E18" s="31">
        <f>SUM(E14:E15)</f>
        <v>318634.5</v>
      </c>
      <c r="F18" s="31">
        <f t="shared" ref="F18:O18" si="3">SUM(F14:F15)</f>
        <v>1171.2</v>
      </c>
      <c r="G18" s="31">
        <f t="shared" si="3"/>
        <v>56737.1</v>
      </c>
      <c r="H18" s="31">
        <f t="shared" si="3"/>
        <v>0</v>
      </c>
      <c r="I18" s="31">
        <f t="shared" si="3"/>
        <v>318400.15600000002</v>
      </c>
      <c r="J18" s="31">
        <f t="shared" si="3"/>
        <v>1166.2</v>
      </c>
      <c r="K18" s="31">
        <f t="shared" si="3"/>
        <v>1290074.7849999999</v>
      </c>
      <c r="L18" s="31">
        <f t="shared" si="3"/>
        <v>0</v>
      </c>
      <c r="M18" s="31">
        <f t="shared" si="3"/>
        <v>312637.73200000002</v>
      </c>
      <c r="N18" s="31">
        <f t="shared" si="3"/>
        <v>1109.453</v>
      </c>
      <c r="O18" s="31">
        <f t="shared" si="3"/>
        <v>1290074.79</v>
      </c>
      <c r="P18" s="31"/>
    </row>
    <row r="19" spans="1:18" s="33" customFormat="1" ht="17.399999999999999" customHeight="1" x14ac:dyDescent="0.3">
      <c r="A19" s="51">
        <v>3</v>
      </c>
      <c r="B19" s="84" t="s">
        <v>18</v>
      </c>
      <c r="C19" s="85"/>
      <c r="D19" s="85"/>
      <c r="E19" s="85"/>
      <c r="F19" s="85"/>
      <c r="G19" s="85"/>
      <c r="H19" s="85"/>
      <c r="I19" s="85"/>
      <c r="J19" s="85"/>
      <c r="K19" s="85"/>
      <c r="L19" s="85"/>
      <c r="M19" s="85"/>
      <c r="N19" s="85"/>
      <c r="O19" s="86"/>
      <c r="P19" s="37"/>
    </row>
    <row r="20" spans="1:18" s="33" customFormat="1" ht="33" customHeight="1" x14ac:dyDescent="0.3">
      <c r="A20" s="36"/>
      <c r="B20" s="35" t="s">
        <v>41</v>
      </c>
      <c r="C20" s="34" t="s">
        <v>29</v>
      </c>
      <c r="D20" s="29">
        <v>93445</v>
      </c>
      <c r="E20" s="29">
        <v>120551.12</v>
      </c>
      <c r="F20" s="29">
        <v>1666.76</v>
      </c>
      <c r="G20" s="29">
        <v>0</v>
      </c>
      <c r="H20" s="29">
        <v>82044.100000000006</v>
      </c>
      <c r="I20" s="29">
        <v>113272.9</v>
      </c>
      <c r="J20" s="29">
        <v>49486.400000000001</v>
      </c>
      <c r="K20" s="29">
        <v>574.79999999999995</v>
      </c>
      <c r="L20" s="29">
        <v>58286.7</v>
      </c>
      <c r="M20" s="29">
        <v>0</v>
      </c>
      <c r="N20" s="29">
        <v>49486.400000000001</v>
      </c>
      <c r="O20" s="29">
        <v>574.79999999999995</v>
      </c>
      <c r="P20" s="30"/>
    </row>
    <row r="21" spans="1:18" s="33" customFormat="1" ht="114" customHeight="1" x14ac:dyDescent="0.3">
      <c r="A21" s="36" t="s">
        <v>9</v>
      </c>
      <c r="B21" s="41" t="s">
        <v>37</v>
      </c>
      <c r="C21" s="34" t="s">
        <v>29</v>
      </c>
      <c r="D21" s="29">
        <v>0</v>
      </c>
      <c r="E21" s="29">
        <v>0</v>
      </c>
      <c r="F21" s="29">
        <v>0</v>
      </c>
      <c r="G21" s="29">
        <v>0</v>
      </c>
      <c r="H21" s="29">
        <v>0</v>
      </c>
      <c r="I21" s="29">
        <v>0</v>
      </c>
      <c r="J21" s="29">
        <v>0</v>
      </c>
      <c r="K21" s="29">
        <v>0</v>
      </c>
      <c r="L21" s="29">
        <v>0</v>
      </c>
      <c r="M21" s="29">
        <v>0</v>
      </c>
      <c r="N21" s="29">
        <v>0</v>
      </c>
      <c r="O21" s="29">
        <v>0</v>
      </c>
      <c r="P21" s="30"/>
    </row>
    <row r="22" spans="1:18" s="33" customFormat="1" ht="20.399999999999999" customHeight="1" x14ac:dyDescent="0.3">
      <c r="A22" s="44"/>
      <c r="B22" s="41" t="s">
        <v>35</v>
      </c>
      <c r="C22" s="34"/>
      <c r="D22" s="29">
        <v>0</v>
      </c>
      <c r="E22" s="29">
        <v>0</v>
      </c>
      <c r="F22" s="29">
        <v>0</v>
      </c>
      <c r="G22" s="29">
        <v>0</v>
      </c>
      <c r="H22" s="29">
        <v>0</v>
      </c>
      <c r="I22" s="29">
        <v>0</v>
      </c>
      <c r="J22" s="29">
        <v>0</v>
      </c>
      <c r="K22" s="29">
        <v>0</v>
      </c>
      <c r="L22" s="29">
        <v>0</v>
      </c>
      <c r="M22" s="29">
        <v>0</v>
      </c>
      <c r="N22" s="29">
        <v>0</v>
      </c>
      <c r="O22" s="29">
        <v>0</v>
      </c>
      <c r="P22" s="30"/>
    </row>
    <row r="23" spans="1:18" s="33" customFormat="1" ht="2.4" hidden="1" customHeight="1" x14ac:dyDescent="0.3">
      <c r="A23" s="44" t="s">
        <v>31</v>
      </c>
      <c r="B23" s="41" t="s">
        <v>38</v>
      </c>
      <c r="C23" s="34" t="s">
        <v>29</v>
      </c>
      <c r="D23" s="29"/>
      <c r="E23" s="29"/>
      <c r="F23" s="29"/>
      <c r="G23" s="29"/>
      <c r="H23" s="29">
        <v>0</v>
      </c>
      <c r="I23" s="29">
        <v>0</v>
      </c>
      <c r="J23" s="29">
        <v>0</v>
      </c>
      <c r="K23" s="29">
        <v>0</v>
      </c>
      <c r="L23" s="29">
        <v>0</v>
      </c>
      <c r="M23" s="29">
        <v>0</v>
      </c>
      <c r="N23" s="29">
        <v>0</v>
      </c>
      <c r="O23" s="29">
        <v>0</v>
      </c>
      <c r="P23" s="30">
        <v>0</v>
      </c>
      <c r="R23" s="45"/>
    </row>
    <row r="24" spans="1:18" s="33" customFormat="1" ht="25.5" hidden="1" customHeight="1" x14ac:dyDescent="0.3">
      <c r="A24" s="44"/>
      <c r="B24" s="41" t="s">
        <v>35</v>
      </c>
      <c r="C24" s="34"/>
      <c r="D24" s="29"/>
      <c r="E24" s="29"/>
      <c r="F24" s="29"/>
      <c r="G24" s="29"/>
      <c r="H24" s="29">
        <v>0</v>
      </c>
      <c r="I24" s="29">
        <v>0</v>
      </c>
      <c r="J24" s="29">
        <v>0</v>
      </c>
      <c r="K24" s="29">
        <v>0</v>
      </c>
      <c r="L24" s="29">
        <v>0</v>
      </c>
      <c r="M24" s="29">
        <v>0</v>
      </c>
      <c r="N24" s="29">
        <v>0</v>
      </c>
      <c r="O24" s="29">
        <v>0</v>
      </c>
      <c r="P24" s="30">
        <v>0</v>
      </c>
    </row>
    <row r="25" spans="1:18" s="33" customFormat="1" ht="98.4" hidden="1" customHeight="1" x14ac:dyDescent="0.3">
      <c r="A25" s="44" t="s">
        <v>33</v>
      </c>
      <c r="B25" s="41" t="s">
        <v>32</v>
      </c>
      <c r="C25" s="34" t="s">
        <v>29</v>
      </c>
      <c r="D25" s="29"/>
      <c r="E25" s="29"/>
      <c r="F25" s="29"/>
      <c r="G25" s="29"/>
      <c r="H25" s="29">
        <v>0</v>
      </c>
      <c r="I25" s="29">
        <v>0</v>
      </c>
      <c r="J25" s="29">
        <v>0</v>
      </c>
      <c r="K25" s="29">
        <v>0</v>
      </c>
      <c r="L25" s="29">
        <v>0</v>
      </c>
      <c r="M25" s="29">
        <v>0</v>
      </c>
      <c r="N25" s="29">
        <v>0</v>
      </c>
      <c r="O25" s="29">
        <v>0</v>
      </c>
      <c r="P25" s="30">
        <v>0</v>
      </c>
    </row>
    <row r="26" spans="1:18" s="33" customFormat="1" ht="32.1" hidden="1" customHeight="1" x14ac:dyDescent="0.3">
      <c r="A26" s="44"/>
      <c r="B26" s="41" t="s">
        <v>35</v>
      </c>
      <c r="C26" s="34"/>
      <c r="D26" s="29"/>
      <c r="E26" s="29"/>
      <c r="F26" s="29"/>
      <c r="G26" s="46"/>
      <c r="H26" s="29">
        <v>0</v>
      </c>
      <c r="I26" s="29">
        <v>0</v>
      </c>
      <c r="J26" s="29">
        <v>0</v>
      </c>
      <c r="K26" s="29">
        <v>0</v>
      </c>
      <c r="L26" s="29">
        <v>0</v>
      </c>
      <c r="M26" s="29">
        <v>0</v>
      </c>
      <c r="N26" s="29">
        <v>0</v>
      </c>
      <c r="O26" s="29">
        <v>0</v>
      </c>
      <c r="P26" s="30">
        <v>0</v>
      </c>
    </row>
    <row r="27" spans="1:18" s="33" customFormat="1" ht="153.6" hidden="1" customHeight="1" x14ac:dyDescent="0.3">
      <c r="A27" s="44" t="s">
        <v>59</v>
      </c>
      <c r="B27" s="41" t="s">
        <v>57</v>
      </c>
      <c r="C27" s="34" t="s">
        <v>29</v>
      </c>
      <c r="D27" s="29"/>
      <c r="E27" s="29"/>
      <c r="F27" s="29"/>
      <c r="G27" s="46"/>
      <c r="H27" s="29">
        <v>0</v>
      </c>
      <c r="I27" s="29">
        <v>0</v>
      </c>
      <c r="J27" s="29">
        <v>0</v>
      </c>
      <c r="K27" s="29">
        <v>0</v>
      </c>
      <c r="L27" s="29">
        <v>0</v>
      </c>
      <c r="M27" s="29">
        <v>0</v>
      </c>
      <c r="N27" s="29">
        <v>0</v>
      </c>
      <c r="O27" s="29">
        <v>0</v>
      </c>
      <c r="P27" s="30">
        <v>0</v>
      </c>
    </row>
    <row r="28" spans="1:18" s="33" customFormat="1" ht="35.4" hidden="1" customHeight="1" x14ac:dyDescent="0.3">
      <c r="A28" s="44" t="s">
        <v>60</v>
      </c>
      <c r="B28" s="41" t="s">
        <v>58</v>
      </c>
      <c r="C28" s="34" t="s">
        <v>29</v>
      </c>
      <c r="D28" s="29"/>
      <c r="E28" s="29"/>
      <c r="F28" s="29"/>
      <c r="G28" s="46"/>
      <c r="H28" s="29">
        <v>0</v>
      </c>
      <c r="I28" s="29">
        <v>0</v>
      </c>
      <c r="J28" s="29">
        <v>0</v>
      </c>
      <c r="K28" s="29">
        <v>0</v>
      </c>
      <c r="L28" s="29">
        <v>0</v>
      </c>
      <c r="M28" s="29">
        <v>0</v>
      </c>
      <c r="N28" s="29">
        <v>0</v>
      </c>
      <c r="O28" s="29">
        <v>0</v>
      </c>
      <c r="P28" s="30">
        <v>0</v>
      </c>
    </row>
    <row r="29" spans="1:18" s="33" customFormat="1" ht="21.6" customHeight="1" x14ac:dyDescent="0.3">
      <c r="A29" s="44"/>
      <c r="B29" s="41" t="s">
        <v>82</v>
      </c>
      <c r="C29" s="34"/>
      <c r="D29" s="29">
        <v>248178.8</v>
      </c>
      <c r="E29" s="29">
        <v>554390.1</v>
      </c>
      <c r="F29" s="29">
        <v>0</v>
      </c>
      <c r="G29" s="29">
        <v>0</v>
      </c>
      <c r="H29" s="29">
        <v>248178.8</v>
      </c>
      <c r="I29" s="29">
        <v>554390.1</v>
      </c>
      <c r="J29" s="29">
        <v>0</v>
      </c>
      <c r="K29" s="29">
        <v>0</v>
      </c>
      <c r="L29" s="29">
        <v>248178.8</v>
      </c>
      <c r="M29" s="29">
        <v>534228.01</v>
      </c>
      <c r="N29" s="29">
        <v>0</v>
      </c>
      <c r="O29" s="29">
        <v>0</v>
      </c>
      <c r="P29" s="30"/>
      <c r="Q29" s="47"/>
    </row>
    <row r="30" spans="1:18" s="50" customFormat="1" ht="18" customHeight="1" x14ac:dyDescent="0.3">
      <c r="A30" s="48"/>
      <c r="B30" s="49" t="s">
        <v>22</v>
      </c>
      <c r="C30" s="49"/>
      <c r="D30" s="31">
        <f>SUM(D20)</f>
        <v>93445</v>
      </c>
      <c r="E30" s="31">
        <f t="shared" ref="E30:O30" si="4">SUM(E20)</f>
        <v>120551.12</v>
      </c>
      <c r="F30" s="31">
        <f t="shared" si="4"/>
        <v>1666.76</v>
      </c>
      <c r="G30" s="31">
        <f t="shared" si="4"/>
        <v>0</v>
      </c>
      <c r="H30" s="31">
        <f t="shared" si="4"/>
        <v>82044.100000000006</v>
      </c>
      <c r="I30" s="31">
        <f t="shared" si="4"/>
        <v>113272.9</v>
      </c>
      <c r="J30" s="31">
        <f t="shared" si="4"/>
        <v>49486.400000000001</v>
      </c>
      <c r="K30" s="31">
        <f t="shared" si="4"/>
        <v>574.79999999999995</v>
      </c>
      <c r="L30" s="31">
        <f t="shared" si="4"/>
        <v>58286.7</v>
      </c>
      <c r="M30" s="31">
        <f t="shared" si="4"/>
        <v>0</v>
      </c>
      <c r="N30" s="31">
        <f t="shared" si="4"/>
        <v>49486.400000000001</v>
      </c>
      <c r="O30" s="31">
        <f t="shared" si="4"/>
        <v>574.79999999999995</v>
      </c>
      <c r="P30" s="32"/>
    </row>
    <row r="31" spans="1:18" s="33" customFormat="1" ht="16.95" customHeight="1" x14ac:dyDescent="0.3">
      <c r="A31" s="36" t="s">
        <v>10</v>
      </c>
      <c r="B31" s="84" t="s">
        <v>42</v>
      </c>
      <c r="C31" s="85"/>
      <c r="D31" s="85"/>
      <c r="E31" s="85"/>
      <c r="F31" s="85"/>
      <c r="G31" s="85"/>
      <c r="H31" s="85"/>
      <c r="I31" s="85"/>
      <c r="J31" s="85"/>
      <c r="K31" s="85"/>
      <c r="L31" s="85"/>
      <c r="M31" s="85"/>
      <c r="N31" s="85"/>
      <c r="O31" s="86"/>
      <c r="P31" s="37"/>
    </row>
    <row r="32" spans="1:18" s="33" customFormat="1" ht="61.95" customHeight="1" x14ac:dyDescent="0.3">
      <c r="A32" s="36" t="s">
        <v>11</v>
      </c>
      <c r="B32" s="41" t="s">
        <v>70</v>
      </c>
      <c r="C32" s="34" t="s">
        <v>62</v>
      </c>
      <c r="D32" s="29">
        <v>24908.400000000001</v>
      </c>
      <c r="E32" s="29">
        <v>14510.2</v>
      </c>
      <c r="F32" s="29">
        <v>0</v>
      </c>
      <c r="G32" s="29">
        <v>0</v>
      </c>
      <c r="H32" s="29">
        <v>22585.657999999999</v>
      </c>
      <c r="I32" s="29">
        <v>14410.154</v>
      </c>
      <c r="J32" s="29">
        <v>0</v>
      </c>
      <c r="K32" s="29">
        <v>0</v>
      </c>
      <c r="L32" s="29">
        <v>13640.273999999999</v>
      </c>
      <c r="M32" s="29">
        <v>13555.319</v>
      </c>
      <c r="N32" s="29">
        <v>0</v>
      </c>
      <c r="O32" s="29">
        <v>0</v>
      </c>
      <c r="P32" s="30"/>
    </row>
    <row r="33" spans="1:21" s="33" customFormat="1" ht="44.4" customHeight="1" x14ac:dyDescent="0.3">
      <c r="A33" s="42" t="s">
        <v>12</v>
      </c>
      <c r="B33" s="41" t="s">
        <v>43</v>
      </c>
      <c r="C33" s="34" t="s">
        <v>62</v>
      </c>
      <c r="D33" s="29">
        <v>0</v>
      </c>
      <c r="E33" s="29">
        <v>11339</v>
      </c>
      <c r="F33" s="29">
        <v>0</v>
      </c>
      <c r="G33" s="29">
        <v>0</v>
      </c>
      <c r="H33" s="29">
        <v>0</v>
      </c>
      <c r="I33" s="29">
        <v>10095</v>
      </c>
      <c r="J33" s="29">
        <v>0</v>
      </c>
      <c r="K33" s="29">
        <v>0</v>
      </c>
      <c r="L33" s="29">
        <v>0</v>
      </c>
      <c r="M33" s="29">
        <v>9587.6049999999996</v>
      </c>
      <c r="N33" s="29">
        <v>0</v>
      </c>
      <c r="O33" s="29">
        <v>0</v>
      </c>
      <c r="P33" s="30"/>
    </row>
    <row r="34" spans="1:21" s="33" customFormat="1" ht="90" customHeight="1" x14ac:dyDescent="0.3">
      <c r="A34" s="42" t="s">
        <v>36</v>
      </c>
      <c r="B34" s="41" t="s">
        <v>71</v>
      </c>
      <c r="C34" s="34" t="s">
        <v>62</v>
      </c>
      <c r="D34" s="29">
        <v>0</v>
      </c>
      <c r="E34" s="29">
        <v>6313.5010000000002</v>
      </c>
      <c r="F34" s="29">
        <v>0</v>
      </c>
      <c r="G34" s="29">
        <v>0</v>
      </c>
      <c r="H34" s="29">
        <v>0</v>
      </c>
      <c r="I34" s="29">
        <v>6275.7849999999999</v>
      </c>
      <c r="J34" s="29">
        <v>0</v>
      </c>
      <c r="K34" s="29">
        <v>0</v>
      </c>
      <c r="L34" s="29">
        <v>0</v>
      </c>
      <c r="M34" s="29">
        <v>6257.7849999999999</v>
      </c>
      <c r="N34" s="29">
        <v>0</v>
      </c>
      <c r="O34" s="29">
        <v>0</v>
      </c>
      <c r="P34" s="30"/>
    </row>
    <row r="35" spans="1:21" s="40" customFormat="1" ht="17.399999999999999" customHeight="1" x14ac:dyDescent="0.3">
      <c r="A35" s="43"/>
      <c r="B35" s="38" t="s">
        <v>23</v>
      </c>
      <c r="C35" s="39"/>
      <c r="D35" s="31">
        <f>SUM(D32:D34)</f>
        <v>24908.400000000001</v>
      </c>
      <c r="E35" s="31">
        <f t="shared" ref="E35:O35" si="5">SUM(E32:E34)</f>
        <v>32162.701000000001</v>
      </c>
      <c r="F35" s="31">
        <f t="shared" si="5"/>
        <v>0</v>
      </c>
      <c r="G35" s="31">
        <f t="shared" si="5"/>
        <v>0</v>
      </c>
      <c r="H35" s="31">
        <f t="shared" si="5"/>
        <v>22585.657999999999</v>
      </c>
      <c r="I35" s="31">
        <f t="shared" si="5"/>
        <v>30780.939000000002</v>
      </c>
      <c r="J35" s="31">
        <f t="shared" si="5"/>
        <v>0</v>
      </c>
      <c r="K35" s="31">
        <f t="shared" si="5"/>
        <v>0</v>
      </c>
      <c r="L35" s="31">
        <f t="shared" si="5"/>
        <v>13640.273999999999</v>
      </c>
      <c r="M35" s="31">
        <f t="shared" si="5"/>
        <v>29400.708999999999</v>
      </c>
      <c r="N35" s="31">
        <f t="shared" si="5"/>
        <v>0</v>
      </c>
      <c r="O35" s="31">
        <f t="shared" si="5"/>
        <v>0</v>
      </c>
      <c r="P35" s="32"/>
    </row>
    <row r="36" spans="1:21" s="33" customFormat="1" ht="23.4" customHeight="1" x14ac:dyDescent="0.3">
      <c r="A36" s="36">
        <v>5</v>
      </c>
      <c r="B36" s="84" t="s">
        <v>80</v>
      </c>
      <c r="C36" s="85"/>
      <c r="D36" s="85"/>
      <c r="E36" s="85"/>
      <c r="F36" s="85"/>
      <c r="G36" s="85"/>
      <c r="H36" s="85"/>
      <c r="I36" s="85"/>
      <c r="J36" s="85"/>
      <c r="K36" s="85"/>
      <c r="L36" s="85"/>
      <c r="M36" s="85"/>
      <c r="N36" s="85"/>
      <c r="O36" s="86"/>
      <c r="P36" s="37"/>
    </row>
    <row r="37" spans="1:21" s="33" customFormat="1" ht="132.6" customHeight="1" x14ac:dyDescent="0.3">
      <c r="A37" s="89" t="s">
        <v>13</v>
      </c>
      <c r="B37" s="35" t="s">
        <v>81</v>
      </c>
      <c r="C37" s="34" t="s">
        <v>30</v>
      </c>
      <c r="D37" s="29">
        <v>13219.7</v>
      </c>
      <c r="E37" s="29">
        <v>540443.9</v>
      </c>
      <c r="F37" s="29">
        <v>0</v>
      </c>
      <c r="G37" s="29">
        <v>0</v>
      </c>
      <c r="H37" s="29">
        <v>13219.7</v>
      </c>
      <c r="I37" s="29">
        <v>540443.9</v>
      </c>
      <c r="J37" s="29">
        <v>0</v>
      </c>
      <c r="K37" s="29">
        <v>0</v>
      </c>
      <c r="L37" s="29">
        <v>13219.7</v>
      </c>
      <c r="M37" s="29">
        <v>537033</v>
      </c>
      <c r="N37" s="29">
        <v>0</v>
      </c>
      <c r="O37" s="29">
        <v>0</v>
      </c>
      <c r="P37" s="30"/>
    </row>
    <row r="38" spans="1:21" s="40" customFormat="1" ht="16.95" customHeight="1" thickBot="1" x14ac:dyDescent="0.35">
      <c r="A38" s="90"/>
      <c r="B38" s="38" t="s">
        <v>24</v>
      </c>
      <c r="C38" s="39"/>
      <c r="D38" s="31">
        <f t="shared" ref="D38:O38" si="6">SUM(D37)</f>
        <v>13219.7</v>
      </c>
      <c r="E38" s="31">
        <f t="shared" si="6"/>
        <v>540443.9</v>
      </c>
      <c r="F38" s="31">
        <f t="shared" si="6"/>
        <v>0</v>
      </c>
      <c r="G38" s="31">
        <f t="shared" si="6"/>
        <v>0</v>
      </c>
      <c r="H38" s="31">
        <f t="shared" si="6"/>
        <v>13219.7</v>
      </c>
      <c r="I38" s="31">
        <f t="shared" si="6"/>
        <v>540443.9</v>
      </c>
      <c r="J38" s="31">
        <f t="shared" si="6"/>
        <v>0</v>
      </c>
      <c r="K38" s="31">
        <f t="shared" si="6"/>
        <v>0</v>
      </c>
      <c r="L38" s="31">
        <f t="shared" si="6"/>
        <v>13219.7</v>
      </c>
      <c r="M38" s="31">
        <f t="shared" si="6"/>
        <v>537033</v>
      </c>
      <c r="N38" s="31">
        <f t="shared" si="6"/>
        <v>0</v>
      </c>
      <c r="O38" s="31">
        <f t="shared" si="6"/>
        <v>0</v>
      </c>
      <c r="P38" s="32"/>
    </row>
    <row r="39" spans="1:21" s="33" customFormat="1" ht="16.95" customHeight="1" x14ac:dyDescent="0.3">
      <c r="A39" s="67">
        <v>6</v>
      </c>
      <c r="B39" s="84" t="s">
        <v>19</v>
      </c>
      <c r="C39" s="85"/>
      <c r="D39" s="85"/>
      <c r="E39" s="85"/>
      <c r="F39" s="85"/>
      <c r="G39" s="85"/>
      <c r="H39" s="85"/>
      <c r="I39" s="85"/>
      <c r="J39" s="85"/>
      <c r="K39" s="85"/>
      <c r="L39" s="85"/>
      <c r="M39" s="85"/>
      <c r="N39" s="85"/>
      <c r="O39" s="86"/>
      <c r="P39" s="37"/>
      <c r="U39" s="33" t="s">
        <v>49</v>
      </c>
    </row>
    <row r="40" spans="1:21" s="33" customFormat="1" ht="60.6" customHeight="1" x14ac:dyDescent="0.3">
      <c r="A40" s="87" t="s">
        <v>14</v>
      </c>
      <c r="B40" s="41" t="s">
        <v>44</v>
      </c>
      <c r="C40" s="34" t="s">
        <v>29</v>
      </c>
      <c r="D40" s="29">
        <v>0</v>
      </c>
      <c r="E40" s="29">
        <v>65808.2</v>
      </c>
      <c r="F40" s="29">
        <v>2835.76</v>
      </c>
      <c r="G40" s="29">
        <v>0</v>
      </c>
      <c r="H40" s="29">
        <v>0</v>
      </c>
      <c r="I40" s="29">
        <v>65808.2</v>
      </c>
      <c r="J40" s="29">
        <v>3379.45</v>
      </c>
      <c r="K40" s="29">
        <v>0</v>
      </c>
      <c r="L40" s="29">
        <v>0</v>
      </c>
      <c r="M40" s="29">
        <v>60028.5</v>
      </c>
      <c r="N40" s="29">
        <v>3379.45</v>
      </c>
      <c r="O40" s="29">
        <v>0</v>
      </c>
      <c r="P40" s="30"/>
    </row>
    <row r="41" spans="1:21" s="40" customFormat="1" ht="16.2" customHeight="1" x14ac:dyDescent="0.3">
      <c r="A41" s="88"/>
      <c r="B41" s="38" t="s">
        <v>25</v>
      </c>
      <c r="C41" s="39"/>
      <c r="D41" s="31">
        <v>0</v>
      </c>
      <c r="E41" s="31">
        <v>65808.2</v>
      </c>
      <c r="F41" s="31">
        <v>2835.76</v>
      </c>
      <c r="G41" s="31">
        <v>0</v>
      </c>
      <c r="H41" s="31">
        <v>0</v>
      </c>
      <c r="I41" s="31">
        <v>65808.2</v>
      </c>
      <c r="J41" s="31">
        <v>3379.45</v>
      </c>
      <c r="K41" s="31">
        <v>0</v>
      </c>
      <c r="L41" s="31">
        <v>0</v>
      </c>
      <c r="M41" s="31">
        <v>60028.5</v>
      </c>
      <c r="N41" s="31">
        <v>3379.45</v>
      </c>
      <c r="O41" s="31">
        <v>0</v>
      </c>
      <c r="P41" s="32"/>
    </row>
    <row r="42" spans="1:21" s="33" customFormat="1" ht="21.6" customHeight="1" thickBot="1" x14ac:dyDescent="0.35">
      <c r="A42" s="88"/>
      <c r="B42" s="41" t="s">
        <v>73</v>
      </c>
      <c r="C42" s="34"/>
      <c r="D42" s="29">
        <v>0</v>
      </c>
      <c r="E42" s="29">
        <v>24014.400000000001</v>
      </c>
      <c r="F42" s="29">
        <v>0</v>
      </c>
      <c r="G42" s="29">
        <v>0</v>
      </c>
      <c r="H42" s="29">
        <v>0</v>
      </c>
      <c r="I42" s="29">
        <v>0</v>
      </c>
      <c r="J42" s="29">
        <v>2806.04</v>
      </c>
      <c r="K42" s="29">
        <v>0</v>
      </c>
      <c r="L42" s="29">
        <v>0</v>
      </c>
      <c r="M42" s="29">
        <v>22948.880000000001</v>
      </c>
      <c r="N42" s="29">
        <v>2806.04</v>
      </c>
      <c r="O42" s="29">
        <v>0</v>
      </c>
      <c r="P42" s="30"/>
    </row>
    <row r="43" spans="1:21" s="33" customFormat="1" ht="13.95" customHeight="1" x14ac:dyDescent="0.3">
      <c r="A43" s="67">
        <v>7</v>
      </c>
      <c r="B43" s="84" t="s">
        <v>20</v>
      </c>
      <c r="C43" s="85"/>
      <c r="D43" s="85"/>
      <c r="E43" s="85"/>
      <c r="F43" s="85"/>
      <c r="G43" s="85"/>
      <c r="H43" s="85"/>
      <c r="I43" s="85"/>
      <c r="J43" s="85"/>
      <c r="K43" s="85"/>
      <c r="L43" s="85"/>
      <c r="M43" s="85"/>
      <c r="N43" s="85"/>
      <c r="O43" s="86"/>
      <c r="P43" s="37"/>
    </row>
    <row r="44" spans="1:21" s="33" customFormat="1" ht="90.6" customHeight="1" x14ac:dyDescent="0.3">
      <c r="A44" s="34" t="s">
        <v>15</v>
      </c>
      <c r="B44" s="41" t="s">
        <v>45</v>
      </c>
      <c r="C44" s="34" t="s">
        <v>29</v>
      </c>
      <c r="D44" s="29">
        <v>0</v>
      </c>
      <c r="E44" s="29">
        <v>305623.09999999998</v>
      </c>
      <c r="F44" s="29">
        <v>11842.1</v>
      </c>
      <c r="G44" s="29">
        <v>0</v>
      </c>
      <c r="H44" s="29">
        <v>0</v>
      </c>
      <c r="I44" s="29">
        <v>305623.09999999998</v>
      </c>
      <c r="J44" s="29">
        <v>14244.72478</v>
      </c>
      <c r="K44" s="29">
        <v>0</v>
      </c>
      <c r="L44" s="29">
        <v>0</v>
      </c>
      <c r="M44" s="29">
        <v>102496.40925</v>
      </c>
      <c r="N44" s="29">
        <v>14244.72478</v>
      </c>
      <c r="O44" s="29">
        <v>0</v>
      </c>
      <c r="P44" s="30"/>
    </row>
    <row r="45" spans="1:21" s="33" customFormat="1" ht="91.2" customHeight="1" x14ac:dyDescent="0.3">
      <c r="A45" s="34" t="s">
        <v>74</v>
      </c>
      <c r="B45" s="41" t="s">
        <v>75</v>
      </c>
      <c r="C45" s="34" t="s">
        <v>29</v>
      </c>
      <c r="D45" s="29">
        <v>136872.66</v>
      </c>
      <c r="E45" s="29">
        <v>58659.72</v>
      </c>
      <c r="F45" s="29">
        <v>0</v>
      </c>
      <c r="G45" s="29">
        <v>0</v>
      </c>
      <c r="H45" s="29">
        <v>126379.925</v>
      </c>
      <c r="I45" s="29">
        <v>58659.824999999997</v>
      </c>
      <c r="J45" s="29">
        <v>0</v>
      </c>
      <c r="K45" s="29">
        <v>0</v>
      </c>
      <c r="L45" s="29">
        <v>126379.925</v>
      </c>
      <c r="M45" s="29">
        <v>54162.824999999997</v>
      </c>
      <c r="N45" s="29">
        <v>0</v>
      </c>
      <c r="O45" s="29">
        <v>0</v>
      </c>
      <c r="P45" s="75"/>
    </row>
    <row r="46" spans="1:21" s="40" customFormat="1" ht="15.6" customHeight="1" x14ac:dyDescent="0.3">
      <c r="A46" s="74"/>
      <c r="B46" s="76" t="s">
        <v>26</v>
      </c>
      <c r="C46" s="39"/>
      <c r="D46" s="31">
        <f>SUM(D44:D45)</f>
        <v>136872.66</v>
      </c>
      <c r="E46" s="31">
        <f t="shared" ref="E46:O46" si="7">SUM(E44:E45)</f>
        <v>364282.81999999995</v>
      </c>
      <c r="F46" s="31">
        <f t="shared" si="7"/>
        <v>11842.1</v>
      </c>
      <c r="G46" s="31">
        <f t="shared" si="7"/>
        <v>0</v>
      </c>
      <c r="H46" s="31">
        <f t="shared" si="7"/>
        <v>126379.925</v>
      </c>
      <c r="I46" s="31">
        <f t="shared" si="7"/>
        <v>364282.92499999999</v>
      </c>
      <c r="J46" s="31">
        <f t="shared" si="7"/>
        <v>14244.72478</v>
      </c>
      <c r="K46" s="31">
        <f t="shared" si="7"/>
        <v>0</v>
      </c>
      <c r="L46" s="31">
        <f t="shared" si="7"/>
        <v>126379.925</v>
      </c>
      <c r="M46" s="31">
        <f t="shared" si="7"/>
        <v>156659.23424999998</v>
      </c>
      <c r="N46" s="31">
        <f t="shared" si="7"/>
        <v>14244.72478</v>
      </c>
      <c r="O46" s="31">
        <f t="shared" si="7"/>
        <v>0</v>
      </c>
      <c r="P46" s="32"/>
    </row>
    <row r="47" spans="1:21" s="33" customFormat="1" ht="21" customHeight="1" thickBot="1" x14ac:dyDescent="0.35">
      <c r="A47" s="73"/>
      <c r="B47" s="41" t="s">
        <v>65</v>
      </c>
      <c r="C47" s="41"/>
      <c r="D47" s="29">
        <v>0</v>
      </c>
      <c r="E47" s="29">
        <v>158152.63399999999</v>
      </c>
      <c r="F47" s="29">
        <v>0</v>
      </c>
      <c r="G47" s="29">
        <v>0</v>
      </c>
      <c r="H47" s="29">
        <v>0</v>
      </c>
      <c r="I47" s="29">
        <v>0</v>
      </c>
      <c r="J47" s="29">
        <v>0</v>
      </c>
      <c r="K47" s="29">
        <v>0</v>
      </c>
      <c r="L47" s="29">
        <v>0</v>
      </c>
      <c r="M47" s="29">
        <v>114413.22477</v>
      </c>
      <c r="N47" s="29">
        <v>0</v>
      </c>
      <c r="O47" s="29">
        <v>0</v>
      </c>
      <c r="P47" s="30"/>
    </row>
    <row r="48" spans="1:21" s="33" customFormat="1" ht="13.8" customHeight="1" x14ac:dyDescent="0.3">
      <c r="A48" s="67">
        <v>8</v>
      </c>
      <c r="B48" s="84" t="s">
        <v>72</v>
      </c>
      <c r="C48" s="85"/>
      <c r="D48" s="85"/>
      <c r="E48" s="85"/>
      <c r="F48" s="85"/>
      <c r="G48" s="85"/>
      <c r="H48" s="85"/>
      <c r="I48" s="85"/>
      <c r="J48" s="85"/>
      <c r="K48" s="85"/>
      <c r="L48" s="85"/>
      <c r="M48" s="85"/>
      <c r="N48" s="85"/>
      <c r="O48" s="86"/>
      <c r="P48" s="37"/>
    </row>
    <row r="49" spans="1:16" s="33" customFormat="1" ht="31.2" customHeight="1" x14ac:dyDescent="0.3">
      <c r="A49" s="68"/>
      <c r="B49" s="41" t="s">
        <v>61</v>
      </c>
      <c r="C49" s="34" t="s">
        <v>62</v>
      </c>
      <c r="D49" s="29">
        <v>0</v>
      </c>
      <c r="E49" s="29">
        <v>213455</v>
      </c>
      <c r="F49" s="29">
        <v>14408.1</v>
      </c>
      <c r="G49" s="29">
        <v>1739036.8</v>
      </c>
      <c r="H49" s="29">
        <v>0</v>
      </c>
      <c r="I49" s="29">
        <v>213455</v>
      </c>
      <c r="J49" s="29">
        <v>7109.9350000000004</v>
      </c>
      <c r="K49" s="29">
        <v>1710346</v>
      </c>
      <c r="L49" s="29">
        <v>0</v>
      </c>
      <c r="M49" s="29">
        <v>164947.492</v>
      </c>
      <c r="N49" s="29">
        <v>210.9</v>
      </c>
      <c r="O49" s="29">
        <v>30406.9</v>
      </c>
      <c r="P49" s="69"/>
    </row>
    <row r="50" spans="1:16" s="40" customFormat="1" ht="14.4" customHeight="1" x14ac:dyDescent="0.3">
      <c r="A50" s="70"/>
      <c r="B50" s="38" t="s">
        <v>27</v>
      </c>
      <c r="C50" s="39"/>
      <c r="D50" s="31">
        <f>SUM(D49)</f>
        <v>0</v>
      </c>
      <c r="E50" s="31">
        <f t="shared" ref="E50:O50" si="8">SUM(E49)</f>
        <v>213455</v>
      </c>
      <c r="F50" s="31">
        <f t="shared" si="8"/>
        <v>14408.1</v>
      </c>
      <c r="G50" s="31">
        <f t="shared" si="8"/>
        <v>1739036.8</v>
      </c>
      <c r="H50" s="31">
        <f t="shared" si="8"/>
        <v>0</v>
      </c>
      <c r="I50" s="31">
        <f t="shared" si="8"/>
        <v>213455</v>
      </c>
      <c r="J50" s="31">
        <f t="shared" si="8"/>
        <v>7109.9350000000004</v>
      </c>
      <c r="K50" s="31">
        <f t="shared" si="8"/>
        <v>1710346</v>
      </c>
      <c r="L50" s="31">
        <f t="shared" si="8"/>
        <v>0</v>
      </c>
      <c r="M50" s="31">
        <f t="shared" si="8"/>
        <v>164947.492</v>
      </c>
      <c r="N50" s="31">
        <f t="shared" si="8"/>
        <v>210.9</v>
      </c>
      <c r="O50" s="31">
        <f t="shared" si="8"/>
        <v>30406.9</v>
      </c>
      <c r="P50" s="71"/>
    </row>
    <row r="51" spans="1:16" s="33" customFormat="1" ht="21" customHeight="1" thickBot="1" x14ac:dyDescent="0.35">
      <c r="A51" s="72"/>
      <c r="B51" s="41" t="s">
        <v>64</v>
      </c>
      <c r="C51" s="41"/>
      <c r="D51" s="29">
        <v>0</v>
      </c>
      <c r="E51" s="29">
        <v>178341.4</v>
      </c>
      <c r="F51" s="29">
        <v>80426.921000000002</v>
      </c>
      <c r="G51" s="29">
        <v>658390.50300000003</v>
      </c>
      <c r="H51" s="29">
        <v>0</v>
      </c>
      <c r="I51" s="29">
        <v>178341.4</v>
      </c>
      <c r="J51" s="29">
        <v>80426.921000000002</v>
      </c>
      <c r="K51" s="29">
        <v>658390.50300000003</v>
      </c>
      <c r="L51" s="29">
        <v>0</v>
      </c>
      <c r="M51" s="29">
        <v>178341.4</v>
      </c>
      <c r="N51" s="29">
        <v>80426.921000000002</v>
      </c>
      <c r="O51" s="29">
        <v>658390.50300000003</v>
      </c>
      <c r="P51" s="69"/>
    </row>
    <row r="52" spans="1:16" s="16" customFormat="1" ht="27.45" hidden="1" customHeight="1" x14ac:dyDescent="0.3">
      <c r="A52" s="18"/>
      <c r="B52" s="82" t="s">
        <v>50</v>
      </c>
      <c r="C52" s="83"/>
      <c r="D52" s="83"/>
      <c r="E52" s="83"/>
      <c r="F52" s="83"/>
      <c r="G52" s="83"/>
      <c r="H52" s="83"/>
      <c r="I52" s="83"/>
      <c r="J52" s="83"/>
      <c r="K52" s="83"/>
      <c r="L52" s="83"/>
      <c r="M52" s="83"/>
      <c r="N52" s="83"/>
      <c r="O52" s="83"/>
      <c r="P52" s="19"/>
    </row>
    <row r="53" spans="1:16" s="16" customFormat="1" ht="0.45" hidden="1" customHeight="1" x14ac:dyDescent="0.3">
      <c r="A53" s="18"/>
      <c r="B53" s="20" t="s">
        <v>51</v>
      </c>
      <c r="C53" s="17" t="s">
        <v>53</v>
      </c>
      <c r="D53" s="21"/>
      <c r="E53" s="22"/>
      <c r="F53" s="21"/>
      <c r="G53" s="21"/>
      <c r="H53" s="21"/>
      <c r="I53" s="23"/>
      <c r="J53" s="21"/>
      <c r="K53" s="21"/>
      <c r="L53" s="21"/>
      <c r="M53" s="21"/>
      <c r="N53" s="21"/>
      <c r="O53" s="21"/>
      <c r="P53" s="19"/>
    </row>
    <row r="54" spans="1:16" s="16" customFormat="1" ht="46.2" hidden="1" customHeight="1" thickBot="1" x14ac:dyDescent="0.35">
      <c r="A54" s="18"/>
      <c r="B54" s="24" t="s">
        <v>54</v>
      </c>
      <c r="C54" s="25"/>
      <c r="D54" s="25"/>
      <c r="E54" s="26"/>
      <c r="F54" s="25"/>
      <c r="G54" s="25"/>
      <c r="H54" s="25"/>
      <c r="I54" s="27"/>
      <c r="J54" s="25"/>
      <c r="K54" s="25"/>
      <c r="L54" s="25"/>
      <c r="M54" s="25"/>
      <c r="N54" s="25"/>
      <c r="O54" s="25"/>
      <c r="P54" s="28"/>
    </row>
    <row r="55" spans="1:16" s="50" customFormat="1" ht="18" customHeight="1" thickBot="1" x14ac:dyDescent="0.35">
      <c r="A55" s="77"/>
      <c r="B55" s="78" t="s">
        <v>28</v>
      </c>
      <c r="C55" s="78"/>
      <c r="D55" s="79">
        <f>SUM(D11+D18+D30+D35+D38+D41+D46+D50)</f>
        <v>278912.02</v>
      </c>
      <c r="E55" s="79">
        <f>SUM(E11+E18+E30+E35+E38+E41+E46+E50)</f>
        <v>2035472.2209999999</v>
      </c>
      <c r="F55" s="79">
        <f>SUM(F11+F18+F30+F35+F38+F41+F46+F50)</f>
        <v>40183.22</v>
      </c>
      <c r="G55" s="79">
        <f>SUM(G11+G18+G30+G35+G38+G41+G46+G50)</f>
        <v>2054362.51</v>
      </c>
      <c r="H55" s="79">
        <f>SUM(H11+H18+H30+H35+H38+H41+H46+H50)</f>
        <v>254695.68300000002</v>
      </c>
      <c r="I55" s="79">
        <f>SUM(I11+I18+I30+I35+I38+I41+I46+I50)</f>
        <v>2014559.7200000002</v>
      </c>
      <c r="J55" s="79">
        <f>SUM(J11+J18+J30+J35+J38+J41+J46+J50)</f>
        <v>85504.999779999998</v>
      </c>
      <c r="K55" s="79">
        <f>SUM(K11+K18+K30+K35+K38+K41+K46+K50)</f>
        <v>3260264.3319999999</v>
      </c>
      <c r="L55" s="79">
        <f>SUM(L11+L18+L30+L35+L38+L41+L46+L50)</f>
        <v>220149.49900000001</v>
      </c>
      <c r="M55" s="79">
        <f>SUM(M11+M18+M30+M35+M38+M41+M46+M50)</f>
        <v>1489375.3672500001</v>
      </c>
      <c r="N55" s="79">
        <f>SUM(N11+N18+N30+N35+N38+N41+N46+N50)</f>
        <v>78084.20147</v>
      </c>
      <c r="O55" s="79">
        <f>SUM(O11+O18+O30+O35+O38+O41+O46+O50)</f>
        <v>1626810.757</v>
      </c>
      <c r="P55" s="80"/>
    </row>
    <row r="56" spans="1:16" s="33" customFormat="1" x14ac:dyDescent="0.3"/>
    <row r="57" spans="1:16" s="33" customFormat="1" x14ac:dyDescent="0.3">
      <c r="A57" s="81"/>
      <c r="B57" s="81"/>
      <c r="C57" s="81"/>
      <c r="D57" s="81"/>
      <c r="E57" s="81"/>
      <c r="F57" s="81"/>
      <c r="G57" s="81"/>
      <c r="H57" s="81"/>
      <c r="I57" s="81"/>
      <c r="J57" s="81"/>
      <c r="K57" s="81"/>
      <c r="L57" s="81"/>
      <c r="M57" s="81"/>
      <c r="N57" s="81"/>
      <c r="O57" s="81"/>
    </row>
    <row r="58" spans="1:16" s="33" customFormat="1" x14ac:dyDescent="0.3"/>
    <row r="59" spans="1:16" s="1" customFormat="1" x14ac:dyDescent="0.3"/>
    <row r="60" spans="1:16" s="1" customFormat="1" x14ac:dyDescent="0.3">
      <c r="D60" s="15"/>
      <c r="E60" s="15"/>
      <c r="F60" s="15"/>
      <c r="G60" s="15"/>
      <c r="H60" s="15"/>
      <c r="I60" s="15"/>
      <c r="J60" s="15"/>
      <c r="K60" s="15"/>
      <c r="L60" s="15"/>
      <c r="M60" s="15"/>
      <c r="N60" s="15"/>
      <c r="O60" s="15"/>
    </row>
    <row r="61" spans="1:16" x14ac:dyDescent="0.3">
      <c r="A61" s="1"/>
      <c r="B61" s="1"/>
      <c r="C61" s="1"/>
      <c r="D61" s="1"/>
      <c r="E61" s="1"/>
      <c r="F61" s="1"/>
      <c r="G61" s="1"/>
      <c r="H61" s="1"/>
      <c r="I61" s="1"/>
      <c r="J61" s="1"/>
      <c r="K61" s="1"/>
      <c r="L61" s="1"/>
      <c r="M61" s="1"/>
      <c r="N61" s="1"/>
      <c r="O61" s="1"/>
      <c r="P61" s="1"/>
    </row>
  </sheetData>
  <mergeCells count="21">
    <mergeCell ref="A9:A12"/>
    <mergeCell ref="B5:O5"/>
    <mergeCell ref="P2:P3"/>
    <mergeCell ref="C2:C3"/>
    <mergeCell ref="A1:O1"/>
    <mergeCell ref="H2:K2"/>
    <mergeCell ref="D2:G2"/>
    <mergeCell ref="L2:O2"/>
    <mergeCell ref="A2:A3"/>
    <mergeCell ref="B2:B3"/>
    <mergeCell ref="B13:O13"/>
    <mergeCell ref="B19:O19"/>
    <mergeCell ref="A37:A38"/>
    <mergeCell ref="B36:O36"/>
    <mergeCell ref="B31:O31"/>
    <mergeCell ref="A57:O57"/>
    <mergeCell ref="B52:O52"/>
    <mergeCell ref="B48:O48"/>
    <mergeCell ref="A40:A42"/>
    <mergeCell ref="B39:O39"/>
    <mergeCell ref="B43:O43"/>
  </mergeCells>
  <phoneticPr fontId="3" type="noConversion"/>
  <pageMargins left="0.19685039370078741" right="0" top="0.74803149606299213" bottom="0.74803149606299213" header="0.31496062992125984" footer="0.31496062992125984"/>
  <pageSetup paperSize="9" fitToHeight="0" orientation="landscape" r:id="rId1"/>
  <rowBreaks count="3" manualBreakCount="3">
    <brk id="18" max="16383" man="1"/>
    <brk id="30" max="16383" man="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Марина Андреевна Чульская</cp:lastModifiedBy>
  <cp:lastPrinted>2018-02-01T08:38:30Z</cp:lastPrinted>
  <dcterms:created xsi:type="dcterms:W3CDTF">2014-04-09T12:42:53Z</dcterms:created>
  <dcterms:modified xsi:type="dcterms:W3CDTF">2018-02-01T13:17:06Z</dcterms:modified>
</cp:coreProperties>
</file>