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68" windowWidth="19416" windowHeight="6540"/>
  </bookViews>
  <sheets>
    <sheet name="Лист1" sheetId="1" r:id="rId1"/>
    <sheet name="Лист2" sheetId="2" r:id="rId2"/>
    <sheet name="Лист3" sheetId="3" r:id="rId3"/>
  </sheets>
  <definedNames>
    <definedName name="_xlnm.Print_Titles" localSheetId="0">Лист1!$2:$3</definedName>
    <definedName name="_xlnm.Print_Area" localSheetId="0">Лист1!$A$1:$O$55</definedName>
  </definedNames>
  <calcPr calcId="145621"/>
</workbook>
</file>

<file path=xl/calcChain.xml><?xml version="1.0" encoding="utf-8"?>
<calcChain xmlns="http://schemas.openxmlformats.org/spreadsheetml/2006/main">
  <c r="F18" i="1" l="1"/>
  <c r="G18" i="1"/>
  <c r="H18" i="1"/>
  <c r="I18" i="1"/>
  <c r="J18" i="1"/>
  <c r="K18" i="1"/>
  <c r="L18" i="1"/>
  <c r="M18" i="1"/>
  <c r="N18" i="1"/>
  <c r="O18" i="1"/>
  <c r="E18" i="1"/>
  <c r="E46" i="1" l="1"/>
  <c r="F46" i="1"/>
  <c r="G46" i="1"/>
  <c r="H46" i="1"/>
  <c r="I46" i="1"/>
  <c r="J46" i="1"/>
  <c r="K46" i="1"/>
  <c r="L46" i="1"/>
  <c r="M46" i="1"/>
  <c r="N46" i="1"/>
  <c r="O46" i="1"/>
  <c r="D46" i="1"/>
  <c r="E50" i="1" l="1"/>
  <c r="F50" i="1"/>
  <c r="G50" i="1"/>
  <c r="H50" i="1"/>
  <c r="I50" i="1"/>
  <c r="J50" i="1"/>
  <c r="K50" i="1"/>
  <c r="L50" i="1"/>
  <c r="M50" i="1"/>
  <c r="N50" i="1"/>
  <c r="O50" i="1"/>
  <c r="D50" i="1"/>
  <c r="D18" i="1" l="1"/>
  <c r="E30" i="1"/>
  <c r="F30" i="1"/>
  <c r="G30" i="1"/>
  <c r="H30" i="1"/>
  <c r="I30" i="1"/>
  <c r="J30" i="1"/>
  <c r="K30" i="1"/>
  <c r="L30" i="1"/>
  <c r="M30" i="1"/>
  <c r="N30" i="1"/>
  <c r="O30" i="1"/>
  <c r="D30" i="1"/>
  <c r="N6" i="1" l="1"/>
  <c r="O6" i="1"/>
  <c r="J6" i="1"/>
  <c r="K6" i="1"/>
  <c r="F11" i="1" l="1"/>
  <c r="G11" i="1"/>
  <c r="H11" i="1"/>
  <c r="I11" i="1"/>
  <c r="J11" i="1"/>
  <c r="K11" i="1"/>
  <c r="L11" i="1"/>
  <c r="M11" i="1"/>
  <c r="N11" i="1"/>
  <c r="O11" i="1"/>
  <c r="E35" i="1" l="1"/>
  <c r="F35" i="1"/>
  <c r="G35" i="1"/>
  <c r="H35" i="1"/>
  <c r="I35" i="1"/>
  <c r="J35" i="1"/>
  <c r="K35" i="1"/>
  <c r="L35" i="1"/>
  <c r="M35" i="1"/>
  <c r="N35" i="1"/>
  <c r="O35" i="1"/>
  <c r="D35" i="1"/>
  <c r="E6" i="1" l="1"/>
  <c r="E11" i="1" s="1"/>
  <c r="D11" i="1"/>
  <c r="O38" i="1" l="1"/>
  <c r="O55" i="1" s="1"/>
  <c r="N38" i="1"/>
  <c r="N55" i="1" s="1"/>
  <c r="M38" i="1"/>
  <c r="M55" i="1" s="1"/>
  <c r="L38" i="1"/>
  <c r="L55" i="1" s="1"/>
  <c r="K38" i="1"/>
  <c r="K55" i="1" s="1"/>
  <c r="J38" i="1"/>
  <c r="I38" i="1"/>
  <c r="I55" i="1" s="1"/>
  <c r="H38" i="1"/>
  <c r="H55" i="1" s="1"/>
  <c r="G38" i="1"/>
  <c r="G55" i="1" s="1"/>
  <c r="F38" i="1"/>
  <c r="F55" i="1" s="1"/>
  <c r="E38" i="1"/>
  <c r="E55" i="1" s="1"/>
  <c r="D38" i="1"/>
  <c r="D55" i="1" s="1"/>
  <c r="D12" i="1" l="1"/>
  <c r="E12" i="1"/>
  <c r="F12" i="1"/>
  <c r="G12" i="1"/>
  <c r="H12" i="1"/>
  <c r="I12" i="1"/>
  <c r="J12" i="1"/>
  <c r="K12" i="1"/>
  <c r="L12" i="1"/>
  <c r="M12" i="1"/>
  <c r="N12" i="1"/>
  <c r="O12" i="1"/>
  <c r="O3" i="1" l="1"/>
  <c r="N3" i="1"/>
  <c r="M3" i="1"/>
  <c r="K3" i="1"/>
  <c r="J3" i="1"/>
  <c r="I3" i="1"/>
  <c r="H3" i="1"/>
  <c r="L3" i="1" s="1"/>
  <c r="J55" i="1" l="1"/>
</calcChain>
</file>

<file path=xl/sharedStrings.xml><?xml version="1.0" encoding="utf-8"?>
<sst xmlns="http://schemas.openxmlformats.org/spreadsheetml/2006/main" count="103" uniqueCount="85">
  <si>
    <t>№пп</t>
  </si>
  <si>
    <t xml:space="preserve">         Наименование ВЦП, основного мероприятия,  мероприятия  основного мероприятия, мероприятия ВЦП
</t>
  </si>
  <si>
    <t>Федеральный бюджет</t>
  </si>
  <si>
    <t>Областной бюджет</t>
  </si>
  <si>
    <t>Местный бюджет</t>
  </si>
  <si>
    <t>Прочие источники</t>
  </si>
  <si>
    <t>1.1.</t>
  </si>
  <si>
    <t>1.2.</t>
  </si>
  <si>
    <t>2.1.</t>
  </si>
  <si>
    <t>3.1.</t>
  </si>
  <si>
    <t xml:space="preserve">  </t>
  </si>
  <si>
    <t>4.1.</t>
  </si>
  <si>
    <t>4.2.</t>
  </si>
  <si>
    <t>5.1.</t>
  </si>
  <si>
    <t>6.1.</t>
  </si>
  <si>
    <t>7.1.</t>
  </si>
  <si>
    <t>Подпрограмма 1 «Жилье для молодежи»</t>
  </si>
  <si>
    <t>Подпрограмма 2 «Поддержка граждан, нуждающихся в улучшении жилищных условий, на основе принципов ипотечного кредитования в Ленинградской области»</t>
  </si>
  <si>
    <t>Подпрограмма 3 «Переселение граждан из аварийного жилищного фонда на территории Ленинградской области»</t>
  </si>
  <si>
    <t>Подпрограмма 6 "Оказание поддержки гражданам, пострадавшим в результате пожара муниципального жилищного фонда"</t>
  </si>
  <si>
    <t>Подпрограмма 7 «Развитие инженерной и социальной инфраструктуры в районах массовой жилой застройки»</t>
  </si>
  <si>
    <t>Итого по подпрограмме 1</t>
  </si>
  <si>
    <t>Итого по подпрограмме 3</t>
  </si>
  <si>
    <t>Итого по подпрограмме 4</t>
  </si>
  <si>
    <t>Итого по подпрограмме 5</t>
  </si>
  <si>
    <t>Итого по подпрограмме 6</t>
  </si>
  <si>
    <t>Итого по подпрограмме 7</t>
  </si>
  <si>
    <t>Итого по подпрограмме 8</t>
  </si>
  <si>
    <t>Всего по госпрограмме</t>
  </si>
  <si>
    <t xml:space="preserve">Комитет по строительству </t>
  </si>
  <si>
    <t>Комитет общего и профессионального образования</t>
  </si>
  <si>
    <t>3.2.</t>
  </si>
  <si>
    <t xml:space="preserve">Основное мероприятие 3.3.
Строительство (расселение) жилых помещений для переселения граждан из аварийного жилищного фонда на территории Ленинградской области
</t>
  </si>
  <si>
    <t>3.3.</t>
  </si>
  <si>
    <t>Итого по подпрограмме 2</t>
  </si>
  <si>
    <t>Реализация этапов прошлых лет</t>
  </si>
  <si>
    <t>4.3.</t>
  </si>
  <si>
    <t xml:space="preserve">Основное мероприятие 3.1.
Приобретение, строительство (расселение) жилых помещений для переселения граждан из аварийного жилищного фонда на территории Ленинградской области с участием средств Фонда содействия реформированию жилищно-коммунального хозяйства.
</t>
  </si>
  <si>
    <t xml:space="preserve">Основное мероприятие 3.2.
Приобретение, строительство (расселение) жилых помещений для переселения граждан из аварийного жилищного фонда с учетом необходимости развития малоэтажного жилищного строительства на территории Ленинградской области с участием средств  Фонда содействия реформированию жилищно-коммунального хозяйства.
</t>
  </si>
  <si>
    <t xml:space="preserve">Основное мероприятие 2.4.
 Улучшение жилищных условий граждан с использованием средств ипотечного кредита (займа)
</t>
  </si>
  <si>
    <t>Комитет по строитльству</t>
  </si>
  <si>
    <t xml:space="preserve">Основное мероприятие 3.4.
Переселение граждан из аварийного жилищного фонда
</t>
  </si>
  <si>
    <t>Подпрограмма 4*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</si>
  <si>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Основное мероприятие 4.2. 
Улучшение жилищных условий отдельных категорий граждан
</t>
  </si>
  <si>
    <t>Основное мероприятие 6.2.                                   Оказание поддержки гражданам, пострадавшим в результате пожара муниципального жилищного фонда</t>
  </si>
  <si>
    <t xml:space="preserve">Основное мероприятие 7.1.
Создание инженерной и транспортной инфраструктуры на земельных участках, предоставленных бесплатно членам многодетных семей, молодым специалистам, членам молодых семей
</t>
  </si>
  <si>
    <t xml:space="preserve"> кроме того, за счет средств остатков 2015 года
Основное мероприятие 1.2.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</si>
  <si>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 xml:space="preserve"> </t>
  </si>
  <si>
    <t xml:space="preserve">Основное мероприятие 2.1.
Поддержка граждан, нуждающихся в улучшении жилищных условий, путем предоставления социальных выплат и компенсаций части расходов, связанных с уплатой процентов по ипотечным жилищным кредитам (по остатакам 2015 года)
</t>
  </si>
  <si>
    <t xml:space="preserve">                                                                                                    </t>
  </si>
  <si>
    <t>Подпрограмма 10
"Содействие развитию жилищного строительства экономического класса"</t>
  </si>
  <si>
    <t>Основное мероприятие 10.1.             Содействие развитию жилищного строительства экономического класса в целях реализации программы "Жилье для российской семьи", взнос в уставный капитал открытого акционерного общества "Ленинградское областное жилищное агентство ипотечного кредитования"</t>
  </si>
  <si>
    <t>Участник (ОИВ)</t>
  </si>
  <si>
    <t>Ленинградский областной комитет по управлению государственным имуществом</t>
  </si>
  <si>
    <t>Итого по подпрограмме 10</t>
  </si>
  <si>
    <t xml:space="preserve"> за счет средств остатков 2015 года</t>
  </si>
  <si>
    <t>Результат</t>
  </si>
  <si>
    <t xml:space="preserve">Мероприятие 3.5. 
Оплата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 </t>
  </si>
  <si>
    <t xml:space="preserve">Мероприятие 3.6.
 Оплата за технологическое присоединение и выполнение работ по наружным сетям электро-, тепло-, водо-, газоснабжению, водоотведению и работ по благоустройству многоквартирных жилых домов, строительство которых осуществляется в рамках реализации этапа 2016 года региональной адресной программы "Переселение граждан из аварийного жилищного фонда на территории Ленинградской области в 2013-2017 годах" </t>
  </si>
  <si>
    <t>3.5.</t>
  </si>
  <si>
    <t>3.6.</t>
  </si>
  <si>
    <t xml:space="preserve">Основное мероприятие 8.4
Капитальный ремонт многоквартирных домов
</t>
  </si>
  <si>
    <t xml:space="preserve">Комитет по ЖКХ </t>
  </si>
  <si>
    <t>Объем финансового обеспечения Государственной программы в 2017 году, тыс.руб.</t>
  </si>
  <si>
    <t xml:space="preserve">Кроме того, за счет средств остатков </t>
  </si>
  <si>
    <t>Кроме того, за счет средств остатков 2016 года</t>
  </si>
  <si>
    <t>Предоставление социальных выплат молодым гражданам (молодым семьям) на приобретение (строительство) жилья и дополнительных социальных выплат в случае рождения (усыновления) детей. В 2017 году</t>
  </si>
  <si>
    <t>кроме того. за счет средств остатков 2016 года
Предоставление социальных выплат молодым гражданам (молодым семьям) на приобретение (строительство) жилья и дополнительных социальных выплат в случае рождения (усыновления) детей.</t>
  </si>
  <si>
    <t>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В 2017 году</t>
  </si>
  <si>
    <t>Основное мероприятие 1.3. Улучшение жилищных условий молодых граждан (молодых семей) в 2017 году</t>
  </si>
  <si>
    <t xml:space="preserve">Основное мероприятие 4.1. 
«Обеспечение жильём отдельных категорий граждан, установленных федеральным и областным законодательством»
</t>
  </si>
  <si>
    <t xml:space="preserve">Основное мероприятие 4.3. 
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
</t>
  </si>
  <si>
    <t>Подпрограмма 8  "Обеспечение мероприятий по капитальному ремонту многоквартирных домов"</t>
  </si>
  <si>
    <t>Кроме того, за счет средств остатков прошлых лет</t>
  </si>
  <si>
    <t>7.3.</t>
  </si>
  <si>
    <t xml:space="preserve">Основное мероприятие 7.3. Оказание содействия в создании инженерной, социальной и транспортной инфраструктуры на земельных участках комплексного освоения в целях строительства жилья эконом-класса
</t>
  </si>
  <si>
    <t>кроме того, за счет средств остатков на 01.01.2016 года</t>
  </si>
  <si>
    <t>Отчет о реализации государственной программы Ленинградской области "Обеспечение качественным жильем граждан на территории Ленинградской области"                                                                                                                                                                                                                                                                                                                                                                                                                                                    отчетный период: январь - декабрь 2017 года                                                                                                                                                                                                                                                                                                                                                                                                                                                                                                       Ответственный исполнитель: комитет по строительству Ленинградской области</t>
  </si>
  <si>
    <t>Фактическое финансирование программы за январь - декабрь 2017 года, тыс.руб.</t>
  </si>
  <si>
    <t>Выполнено на 01.01.2018 года, тыс.руб.</t>
  </si>
  <si>
    <t>Подпрограмма 5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</si>
  <si>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Основное мероприятие 5.1.   «Обеспечение детей-сирот, детей, оставшихся без попечения родителей, лиц из числа детей-сирот и детей, оставшихся без попечения родителей, благоустроенными жилыми помещениям из специализированного жилищного фонда по договорам найма специализированных жилых помещений» </t>
  </si>
  <si>
    <t>Кроме того, за счет средств остатков на 01.01.2017 года</t>
  </si>
  <si>
    <t xml:space="preserve">Основное мероприятие 2.3.
 Взнос в уставный капитал акционерного общества "Ленинградское областное агентсов ипотечного жилищного кредитования"
</t>
  </si>
  <si>
    <t>Ленинградский областной комитет по управлению государствен-ным имуществом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</si>
</sst>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14" x14ac:knownFonts="1">
    <font>
      <sz val="11"/>
      <color theme="1"/>
      <name val="Calibri"/>
      <family val="2"/>
      <charset val="204"/>
      <scheme val="minor"/>
    </font>
    <font>
      <sz val="8"/>
      <color indexed="8"/>
      <name val="Times New Roman"/>
      <family val="1"/>
      <charset val="204"/>
    </font>
    <font>
      <sz val="8"/>
      <name val="Times New Roman"/>
      <family val="1"/>
      <charset val="204"/>
    </font>
    <font>
      <sz val="8"/>
      <name val="Calibri"/>
      <family val="2"/>
      <charset val="204"/>
    </font>
    <font>
      <sz val="11"/>
      <color theme="1"/>
      <name val="Calibri"/>
      <family val="2"/>
      <charset val="204"/>
      <scheme val="minor"/>
    </font>
    <font>
      <sz val="10"/>
      <color indexed="8"/>
      <name val="Times New Roman"/>
      <family val="1"/>
      <charset val="204"/>
    </font>
    <font>
      <sz val="8"/>
      <color theme="1"/>
      <name val="Calibri"/>
      <family val="2"/>
      <charset val="204"/>
      <scheme val="minor"/>
    </font>
    <font>
      <sz val="11"/>
      <color rgb="FFFF0000"/>
      <name val="Calibri"/>
      <family val="2"/>
      <charset val="204"/>
      <scheme val="minor"/>
    </font>
    <font>
      <sz val="8"/>
      <color rgb="FFFF0000"/>
      <name val="Times New Roman"/>
      <family val="1"/>
      <charset val="204"/>
    </font>
    <font>
      <b/>
      <sz val="8"/>
      <color rgb="FFFF0000"/>
      <name val="Times New Roman"/>
      <family val="1"/>
      <charset val="204"/>
    </font>
    <font>
      <b/>
      <sz val="8"/>
      <name val="Times New Roman"/>
      <family val="1"/>
      <charset val="204"/>
    </font>
    <font>
      <sz val="11"/>
      <name val="Calibri"/>
      <family val="2"/>
      <charset val="204"/>
      <scheme val="minor"/>
    </font>
    <font>
      <b/>
      <sz val="11"/>
      <name val="Calibri"/>
      <family val="2"/>
      <charset val="204"/>
      <scheme val="minor"/>
    </font>
    <font>
      <sz val="7"/>
      <name val="Times New Roman"/>
      <family val="1"/>
      <charset val="204"/>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109">
    <xf numFmtId="0" fontId="0" fillId="0" borderId="0" xfId="0"/>
    <xf numFmtId="0" fontId="0" fillId="0" borderId="0" xfId="0" applyFill="1"/>
    <xf numFmtId="0" fontId="1" fillId="0" borderId="0" xfId="0" applyFont="1" applyBorder="1" applyAlignment="1">
      <alignment horizontal="center" wrapText="1"/>
    </xf>
    <xf numFmtId="0" fontId="1" fillId="0" borderId="3" xfId="0"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4" xfId="0" applyFont="1" applyBorder="1" applyAlignment="1">
      <alignment horizontal="center"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2" fillId="0" borderId="6" xfId="0" applyFont="1" applyFill="1" applyBorder="1" applyAlignment="1">
      <alignment horizontal="center" vertical="top" wrapText="1"/>
    </xf>
    <xf numFmtId="4" fontId="6" fillId="0" borderId="0" xfId="0" applyNumberFormat="1" applyFont="1" applyFill="1"/>
    <xf numFmtId="0" fontId="7" fillId="0" borderId="0" xfId="0" applyFont="1" applyFill="1"/>
    <xf numFmtId="0" fontId="8" fillId="0" borderId="1" xfId="0" applyFont="1" applyFill="1" applyBorder="1" applyAlignment="1">
      <alignment horizontal="center" vertical="top" wrapText="1"/>
    </xf>
    <xf numFmtId="0" fontId="8" fillId="0" borderId="5" xfId="0" applyFont="1" applyFill="1" applyBorder="1" applyAlignment="1">
      <alignment horizontal="center" vertical="top"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7" fillId="0" borderId="30" xfId="0" applyFont="1" applyFill="1" applyBorder="1" applyAlignment="1">
      <alignment horizontal="center" vertical="center" wrapText="1"/>
    </xf>
    <xf numFmtId="2" fontId="8" fillId="0" borderId="30"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35"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0" fontId="11" fillId="0" borderId="0" xfId="0" applyFont="1" applyFill="1"/>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0" xfId="0" applyFont="1" applyFill="1"/>
    <xf numFmtId="0" fontId="2" fillId="0" borderId="1" xfId="0" applyFont="1" applyFill="1" applyBorder="1" applyAlignment="1">
      <alignment vertical="top" wrapText="1"/>
    </xf>
    <xf numFmtId="0" fontId="2" fillId="0" borderId="8" xfId="0" applyFont="1" applyFill="1" applyBorder="1" applyAlignment="1">
      <alignment horizontal="center" vertical="top" wrapText="1"/>
    </xf>
    <xf numFmtId="0" fontId="10"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11" fillId="0" borderId="0" xfId="0" applyFont="1" applyFill="1" applyBorder="1"/>
    <xf numFmtId="4" fontId="2" fillId="0" borderId="1" xfId="0" applyNumberFormat="1" applyFont="1" applyFill="1" applyBorder="1" applyAlignment="1">
      <alignment vertical="center" wrapText="1"/>
    </xf>
    <xf numFmtId="0" fontId="11" fillId="0" borderId="0" xfId="0" applyFont="1" applyFill="1" applyAlignment="1">
      <alignment horizontal="center"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Fill="1" applyAlignment="1">
      <alignment horizontal="center" vertical="center"/>
    </xf>
    <xf numFmtId="0" fontId="2" fillId="0" borderId="7" xfId="0"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1" xfId="0" applyNumberFormat="1" applyFont="1" applyFill="1" applyBorder="1" applyAlignment="1" applyProtection="1">
      <alignment horizontal="center" vertical="center" wrapText="1"/>
    </xf>
    <xf numFmtId="4" fontId="2" fillId="0" borderId="1" xfId="1" applyNumberFormat="1" applyFont="1" applyFill="1" applyBorder="1" applyAlignment="1" applyProtection="1">
      <alignment horizontal="center" vertical="center" wrapText="1"/>
    </xf>
    <xf numFmtId="4" fontId="2" fillId="0" borderId="4"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11" fillId="0" borderId="0" xfId="0" applyNumberFormat="1" applyFont="1" applyFill="1" applyBorder="1"/>
    <xf numFmtId="164" fontId="11" fillId="0" borderId="0" xfId="0" applyNumberFormat="1" applyFont="1" applyFill="1"/>
    <xf numFmtId="164" fontId="2" fillId="0"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1" fillId="0" borderId="0" xfId="0" applyFont="1" applyFill="1" applyAlignment="1">
      <alignment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 fontId="10" fillId="0" borderId="1" xfId="0" applyNumberFormat="1" applyFont="1" applyFill="1" applyBorder="1" applyAlignment="1">
      <alignment horizontal="center" vertical="center" wrapText="1"/>
    </xf>
    <xf numFmtId="0" fontId="12" fillId="0" borderId="0" xfId="0" applyFont="1" applyFill="1" applyAlignment="1">
      <alignment vertical="center"/>
    </xf>
    <xf numFmtId="0" fontId="2"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165" fontId="2" fillId="0" borderId="4" xfId="0" applyNumberFormat="1" applyFont="1" applyFill="1" applyBorder="1" applyAlignment="1">
      <alignment horizontal="center" vertical="center" wrapText="1"/>
    </xf>
    <xf numFmtId="0" fontId="10" fillId="0" borderId="0" xfId="0" applyFont="1" applyFill="1" applyBorder="1" applyAlignment="1">
      <alignment horizontal="center" vertical="top" wrapText="1"/>
    </xf>
    <xf numFmtId="165" fontId="10" fillId="0" borderId="4" xfId="0" applyNumberFormat="1"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8" xfId="0" applyFont="1" applyFill="1" applyBorder="1" applyAlignment="1">
      <alignment horizontal="center" vertical="top" wrapText="1"/>
    </xf>
    <xf numFmtId="4" fontId="13" fillId="0" borderId="4"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4" fontId="10" fillId="0" borderId="37" xfId="0" applyNumberFormat="1" applyFont="1" applyFill="1" applyBorder="1" applyAlignment="1">
      <alignment horizontal="center" vertical="center" wrapText="1"/>
    </xf>
    <xf numFmtId="165" fontId="10" fillId="0" borderId="38" xfId="0" applyNumberFormat="1" applyFont="1" applyFill="1" applyBorder="1" applyAlignment="1">
      <alignment horizontal="center" vertical="center" wrapText="1"/>
    </xf>
    <xf numFmtId="0" fontId="11" fillId="0" borderId="0" xfId="0" applyFont="1" applyFill="1" applyAlignment="1">
      <alignment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25" xfId="0" applyFont="1" applyBorder="1" applyAlignment="1">
      <alignment horizontal="center" vertical="center" wrapText="1"/>
    </xf>
    <xf numFmtId="0" fontId="0" fillId="0" borderId="26" xfId="0" applyBorder="1" applyAlignment="1">
      <alignment horizontal="center" vertical="center"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5"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 xfId="0" applyFont="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tabSelected="1" zoomScale="96" zoomScaleNormal="96" zoomScaleSheetLayoutView="85" workbookViewId="0">
      <selection activeCell="E55" sqref="E55"/>
    </sheetView>
  </sheetViews>
  <sheetFormatPr defaultRowHeight="14.4" x14ac:dyDescent="0.3"/>
  <cols>
    <col min="1" max="1" width="3" customWidth="1"/>
    <col min="2" max="2" width="20.6640625" customWidth="1"/>
    <col min="3" max="3" width="10.6640625" customWidth="1"/>
    <col min="4" max="4" width="8.88671875" customWidth="1"/>
    <col min="5" max="5" width="9.33203125" customWidth="1"/>
    <col min="6" max="6" width="7.44140625" customWidth="1"/>
    <col min="7" max="7" width="9.21875" customWidth="1"/>
    <col min="8" max="8" width="8.44140625" customWidth="1"/>
    <col min="9" max="9" width="8.88671875" customWidth="1"/>
    <col min="10" max="10" width="7.88671875" customWidth="1"/>
    <col min="11" max="11" width="8.88671875" customWidth="1"/>
    <col min="12" max="12" width="7.88671875" customWidth="1"/>
    <col min="13" max="13" width="9.5546875" customWidth="1"/>
    <col min="14" max="14" width="7.88671875" customWidth="1"/>
    <col min="15" max="15" width="9" customWidth="1"/>
    <col min="16" max="16" width="12.44140625" customWidth="1"/>
    <col min="17" max="17" width="22.44140625" customWidth="1"/>
    <col min="18" max="18" width="10" customWidth="1"/>
  </cols>
  <sheetData>
    <row r="1" spans="1:22" ht="44.4" customHeight="1" thickBot="1" x14ac:dyDescent="0.35">
      <c r="A1" s="101" t="s">
        <v>77</v>
      </c>
      <c r="B1" s="101"/>
      <c r="C1" s="101"/>
      <c r="D1" s="101"/>
      <c r="E1" s="101"/>
      <c r="F1" s="101"/>
      <c r="G1" s="101"/>
      <c r="H1" s="101"/>
      <c r="I1" s="101"/>
      <c r="J1" s="101"/>
      <c r="K1" s="101"/>
      <c r="L1" s="101"/>
      <c r="M1" s="101"/>
      <c r="N1" s="101"/>
      <c r="O1" s="101"/>
      <c r="P1" s="2"/>
    </row>
    <row r="2" spans="1:22" ht="27" customHeight="1" x14ac:dyDescent="0.3">
      <c r="A2" s="108" t="s">
        <v>0</v>
      </c>
      <c r="B2" s="99" t="s">
        <v>1</v>
      </c>
      <c r="C2" s="99" t="s">
        <v>52</v>
      </c>
      <c r="D2" s="102" t="s">
        <v>63</v>
      </c>
      <c r="E2" s="103"/>
      <c r="F2" s="103"/>
      <c r="G2" s="104"/>
      <c r="H2" s="102" t="s">
        <v>78</v>
      </c>
      <c r="I2" s="103"/>
      <c r="J2" s="103"/>
      <c r="K2" s="104"/>
      <c r="L2" s="105" t="s">
        <v>79</v>
      </c>
      <c r="M2" s="106"/>
      <c r="N2" s="106"/>
      <c r="O2" s="107"/>
      <c r="P2" s="97" t="s">
        <v>56</v>
      </c>
    </row>
    <row r="3" spans="1:22" ht="30" customHeight="1" x14ac:dyDescent="0.3">
      <c r="A3" s="108"/>
      <c r="B3" s="100"/>
      <c r="C3" s="100"/>
      <c r="D3" s="6" t="s">
        <v>2</v>
      </c>
      <c r="E3" s="4" t="s">
        <v>3</v>
      </c>
      <c r="F3" s="4" t="s">
        <v>4</v>
      </c>
      <c r="G3" s="7" t="s">
        <v>5</v>
      </c>
      <c r="H3" s="12" t="str">
        <f>$D$3</f>
        <v>Федеральный бюджет</v>
      </c>
      <c r="I3" s="5" t="str">
        <f>$E$3</f>
        <v>Областной бюджет</v>
      </c>
      <c r="J3" s="5" t="str">
        <f>$F$3</f>
        <v>Местный бюджет</v>
      </c>
      <c r="K3" s="13" t="str">
        <f>$G$3</f>
        <v>Прочие источники</v>
      </c>
      <c r="L3" s="12" t="str">
        <f>$H$3</f>
        <v>Федеральный бюджет</v>
      </c>
      <c r="M3" s="5" t="str">
        <f>$E$3</f>
        <v>Областной бюджет</v>
      </c>
      <c r="N3" s="5" t="str">
        <f>$F$3</f>
        <v>Местный бюджет</v>
      </c>
      <c r="O3" s="13" t="str">
        <f>$G$3</f>
        <v>Прочие источники</v>
      </c>
      <c r="P3" s="98"/>
    </row>
    <row r="4" spans="1:22" ht="15" thickBot="1" x14ac:dyDescent="0.35">
      <c r="A4" s="3">
        <v>1</v>
      </c>
      <c r="B4" s="11">
        <v>2</v>
      </c>
      <c r="C4" s="11">
        <v>3</v>
      </c>
      <c r="D4" s="8">
        <v>4</v>
      </c>
      <c r="E4" s="9">
        <v>5</v>
      </c>
      <c r="F4" s="9">
        <v>6</v>
      </c>
      <c r="G4" s="10">
        <v>7</v>
      </c>
      <c r="H4" s="8">
        <v>8</v>
      </c>
      <c r="I4" s="9">
        <v>9</v>
      </c>
      <c r="J4" s="9">
        <v>10</v>
      </c>
      <c r="K4" s="10">
        <v>11</v>
      </c>
      <c r="L4" s="8">
        <v>12</v>
      </c>
      <c r="M4" s="9">
        <v>13</v>
      </c>
      <c r="N4" s="9">
        <v>14</v>
      </c>
      <c r="O4" s="10">
        <v>15</v>
      </c>
      <c r="P4" s="11">
        <v>16</v>
      </c>
    </row>
    <row r="5" spans="1:22" s="33" customFormat="1" ht="14.4" customHeight="1" x14ac:dyDescent="0.3">
      <c r="A5" s="36">
        <v>1</v>
      </c>
      <c r="B5" s="94" t="s">
        <v>16</v>
      </c>
      <c r="C5" s="95"/>
      <c r="D5" s="95"/>
      <c r="E5" s="95"/>
      <c r="F5" s="95"/>
      <c r="G5" s="95"/>
      <c r="H5" s="95"/>
      <c r="I5" s="95"/>
      <c r="J5" s="95"/>
      <c r="K5" s="95"/>
      <c r="L5" s="95"/>
      <c r="M5" s="95"/>
      <c r="N5" s="95"/>
      <c r="O5" s="96"/>
      <c r="P5" s="14"/>
    </row>
    <row r="6" spans="1:22" s="33" customFormat="1" ht="43.2" customHeight="1" x14ac:dyDescent="0.3">
      <c r="A6" s="36"/>
      <c r="B6" s="35" t="s">
        <v>69</v>
      </c>
      <c r="C6" s="35" t="s">
        <v>29</v>
      </c>
      <c r="D6" s="29">
        <v>10466.26</v>
      </c>
      <c r="E6" s="29">
        <f t="shared" ref="E6" si="0">E7+E9</f>
        <v>380133.98</v>
      </c>
      <c r="F6" s="29">
        <v>8259.2999999999993</v>
      </c>
      <c r="G6" s="29">
        <v>258588.61</v>
      </c>
      <c r="H6" s="29">
        <v>10466.299999999999</v>
      </c>
      <c r="I6" s="29">
        <v>368115.7</v>
      </c>
      <c r="J6" s="29">
        <f>J7+J8+J9</f>
        <v>10118.290000000001</v>
      </c>
      <c r="K6" s="29">
        <f>K7+K8+K9</f>
        <v>259268.74699999997</v>
      </c>
      <c r="L6" s="29">
        <v>8622.9</v>
      </c>
      <c r="M6" s="29">
        <v>228668.7</v>
      </c>
      <c r="N6" s="29">
        <f>N7+N8+N9</f>
        <v>9653.27369</v>
      </c>
      <c r="O6" s="29">
        <f>O7+O8+O9</f>
        <v>305754.26699999999</v>
      </c>
      <c r="P6" s="52"/>
      <c r="R6" s="45"/>
      <c r="S6" s="45"/>
    </row>
    <row r="7" spans="1:22" s="33" customFormat="1" ht="81" customHeight="1" x14ac:dyDescent="0.3">
      <c r="A7" s="36" t="s">
        <v>6</v>
      </c>
      <c r="B7" s="41" t="s">
        <v>66</v>
      </c>
      <c r="C7" s="41" t="s">
        <v>29</v>
      </c>
      <c r="D7" s="53">
        <v>0</v>
      </c>
      <c r="E7" s="54">
        <v>273133.98</v>
      </c>
      <c r="F7" s="53">
        <v>0</v>
      </c>
      <c r="G7" s="53">
        <v>0</v>
      </c>
      <c r="H7" s="53">
        <v>0</v>
      </c>
      <c r="I7" s="54">
        <v>265260.87</v>
      </c>
      <c r="J7" s="53">
        <v>2609.86</v>
      </c>
      <c r="K7" s="53">
        <v>126373</v>
      </c>
      <c r="L7" s="53">
        <v>0</v>
      </c>
      <c r="M7" s="54">
        <v>212304.60123</v>
      </c>
      <c r="N7" s="53">
        <v>2144.8436900000002</v>
      </c>
      <c r="O7" s="53">
        <v>172858.52</v>
      </c>
      <c r="P7" s="55"/>
      <c r="R7" s="56"/>
      <c r="S7" s="57"/>
      <c r="T7" s="58"/>
    </row>
    <row r="8" spans="1:22" s="33" customFormat="1" ht="102" customHeight="1" x14ac:dyDescent="0.3">
      <c r="A8" s="36"/>
      <c r="B8" s="41" t="s">
        <v>67</v>
      </c>
      <c r="C8" s="41" t="s">
        <v>29</v>
      </c>
      <c r="D8" s="53">
        <v>0</v>
      </c>
      <c r="E8" s="53">
        <v>38018.5</v>
      </c>
      <c r="F8" s="53">
        <v>0</v>
      </c>
      <c r="G8" s="53">
        <v>0</v>
      </c>
      <c r="H8" s="53">
        <v>0</v>
      </c>
      <c r="I8" s="53">
        <v>0</v>
      </c>
      <c r="J8" s="53">
        <v>1853.4</v>
      </c>
      <c r="K8" s="53">
        <v>42082.9</v>
      </c>
      <c r="L8" s="53">
        <v>0</v>
      </c>
      <c r="M8" s="53">
        <v>34342.5</v>
      </c>
      <c r="N8" s="53">
        <v>1853.4</v>
      </c>
      <c r="O8" s="53">
        <v>42082.9</v>
      </c>
      <c r="P8" s="55"/>
      <c r="T8" s="58"/>
    </row>
    <row r="9" spans="1:22" s="33" customFormat="1" ht="90.6" customHeight="1" x14ac:dyDescent="0.3">
      <c r="A9" s="91" t="s">
        <v>7</v>
      </c>
      <c r="B9" s="41" t="s">
        <v>68</v>
      </c>
      <c r="C9" s="41" t="s">
        <v>29</v>
      </c>
      <c r="D9" s="29">
        <v>10469.5</v>
      </c>
      <c r="E9" s="29">
        <v>107000</v>
      </c>
      <c r="F9" s="29">
        <v>5655.03</v>
      </c>
      <c r="G9" s="29">
        <v>122727.255</v>
      </c>
      <c r="H9" s="29">
        <v>10469.5</v>
      </c>
      <c r="I9" s="29">
        <v>106602.72500000001</v>
      </c>
      <c r="J9" s="29">
        <v>5655.03</v>
      </c>
      <c r="K9" s="29">
        <v>90812.846999999994</v>
      </c>
      <c r="L9" s="29">
        <v>10469.5</v>
      </c>
      <c r="M9" s="29">
        <v>106602.72500000001</v>
      </c>
      <c r="N9" s="29">
        <v>5655.03</v>
      </c>
      <c r="O9" s="29">
        <v>90812.846999999994</v>
      </c>
      <c r="P9" s="30"/>
      <c r="S9" s="59"/>
      <c r="T9" s="58"/>
    </row>
    <row r="10" spans="1:22" s="33" customFormat="1" ht="0.6" customHeight="1" x14ac:dyDescent="0.3">
      <c r="A10" s="92"/>
      <c r="B10" s="41" t="s">
        <v>46</v>
      </c>
      <c r="C10" s="41"/>
      <c r="D10" s="29"/>
      <c r="E10" s="29"/>
      <c r="F10" s="29"/>
      <c r="G10" s="29"/>
      <c r="H10" s="29"/>
      <c r="I10" s="29"/>
      <c r="J10" s="29"/>
      <c r="K10" s="29"/>
      <c r="L10" s="29"/>
      <c r="M10" s="29"/>
      <c r="N10" s="29"/>
      <c r="O10" s="29"/>
      <c r="P10" s="30"/>
      <c r="V10" s="33" t="s">
        <v>47</v>
      </c>
    </row>
    <row r="11" spans="1:22" s="61" customFormat="1" ht="18" customHeight="1" x14ac:dyDescent="0.3">
      <c r="A11" s="92"/>
      <c r="B11" s="38" t="s">
        <v>21</v>
      </c>
      <c r="C11" s="60"/>
      <c r="D11" s="31">
        <f>SUM(D6)</f>
        <v>10466.26</v>
      </c>
      <c r="E11" s="31">
        <f t="shared" ref="E11:O11" si="1">SUM(E6)</f>
        <v>380133.98</v>
      </c>
      <c r="F11" s="31">
        <f t="shared" si="1"/>
        <v>8259.2999999999993</v>
      </c>
      <c r="G11" s="31">
        <f t="shared" si="1"/>
        <v>258588.61</v>
      </c>
      <c r="H11" s="31">
        <f t="shared" si="1"/>
        <v>10466.299999999999</v>
      </c>
      <c r="I11" s="31">
        <f t="shared" si="1"/>
        <v>368115.7</v>
      </c>
      <c r="J11" s="31">
        <f t="shared" si="1"/>
        <v>10118.290000000001</v>
      </c>
      <c r="K11" s="31">
        <f t="shared" si="1"/>
        <v>259268.74699999997</v>
      </c>
      <c r="L11" s="31">
        <f t="shared" si="1"/>
        <v>8622.9</v>
      </c>
      <c r="M11" s="31">
        <f t="shared" si="1"/>
        <v>228668.7</v>
      </c>
      <c r="N11" s="31">
        <f t="shared" si="1"/>
        <v>9653.27369</v>
      </c>
      <c r="O11" s="31">
        <f t="shared" si="1"/>
        <v>305754.26699999999</v>
      </c>
      <c r="P11" s="32"/>
    </row>
    <row r="12" spans="1:22" s="33" customFormat="1" ht="0.6" customHeight="1" x14ac:dyDescent="0.3">
      <c r="A12" s="93"/>
      <c r="B12" s="41" t="s">
        <v>55</v>
      </c>
      <c r="C12" s="41"/>
      <c r="D12" s="63">
        <f>SUM(D8+D10)</f>
        <v>0</v>
      </c>
      <c r="E12" s="63">
        <f t="shared" ref="E12:O12" si="2">SUM(E8+E10)</f>
        <v>38018.5</v>
      </c>
      <c r="F12" s="63">
        <f t="shared" si="2"/>
        <v>0</v>
      </c>
      <c r="G12" s="63">
        <f t="shared" si="2"/>
        <v>0</v>
      </c>
      <c r="H12" s="63">
        <f t="shared" si="2"/>
        <v>0</v>
      </c>
      <c r="I12" s="63">
        <f t="shared" si="2"/>
        <v>0</v>
      </c>
      <c r="J12" s="63">
        <f t="shared" si="2"/>
        <v>1853.4</v>
      </c>
      <c r="K12" s="63">
        <f t="shared" si="2"/>
        <v>42082.9</v>
      </c>
      <c r="L12" s="63">
        <f t="shared" si="2"/>
        <v>0</v>
      </c>
      <c r="M12" s="63">
        <f t="shared" si="2"/>
        <v>34342.5</v>
      </c>
      <c r="N12" s="63">
        <f t="shared" si="2"/>
        <v>1853.4</v>
      </c>
      <c r="O12" s="63">
        <f t="shared" si="2"/>
        <v>42082.9</v>
      </c>
      <c r="P12" s="64"/>
    </row>
    <row r="13" spans="1:22" s="33" customFormat="1" ht="16.2" customHeight="1" x14ac:dyDescent="0.3">
      <c r="A13" s="36">
        <v>2</v>
      </c>
      <c r="B13" s="84" t="s">
        <v>17</v>
      </c>
      <c r="C13" s="85"/>
      <c r="D13" s="85"/>
      <c r="E13" s="85"/>
      <c r="F13" s="85"/>
      <c r="G13" s="85"/>
      <c r="H13" s="85"/>
      <c r="I13" s="85"/>
      <c r="J13" s="85"/>
      <c r="K13" s="85"/>
      <c r="L13" s="85"/>
      <c r="M13" s="85"/>
      <c r="N13" s="85"/>
      <c r="O13" s="86"/>
      <c r="P13" s="37"/>
    </row>
    <row r="14" spans="1:22" s="33" customFormat="1" ht="72" customHeight="1" x14ac:dyDescent="0.3">
      <c r="A14" s="34"/>
      <c r="B14" s="35" t="s">
        <v>83</v>
      </c>
      <c r="C14" s="62" t="s">
        <v>84</v>
      </c>
      <c r="D14" s="29">
        <v>0</v>
      </c>
      <c r="E14" s="29">
        <v>200000</v>
      </c>
      <c r="F14" s="29">
        <v>0</v>
      </c>
      <c r="G14" s="29">
        <v>0</v>
      </c>
      <c r="H14" s="29">
        <v>0</v>
      </c>
      <c r="I14" s="29">
        <v>200000</v>
      </c>
      <c r="J14" s="29">
        <v>0</v>
      </c>
      <c r="K14" s="29">
        <v>0</v>
      </c>
      <c r="L14" s="29">
        <v>0</v>
      </c>
      <c r="M14" s="29">
        <v>200000</v>
      </c>
      <c r="N14" s="29">
        <v>0</v>
      </c>
      <c r="O14" s="29">
        <v>0</v>
      </c>
      <c r="P14" s="34"/>
    </row>
    <row r="15" spans="1:22" s="61" customFormat="1" ht="51.6" customHeight="1" x14ac:dyDescent="0.3">
      <c r="A15" s="62"/>
      <c r="B15" s="35" t="s">
        <v>39</v>
      </c>
      <c r="C15" s="62" t="s">
        <v>40</v>
      </c>
      <c r="D15" s="29">
        <v>0</v>
      </c>
      <c r="E15" s="29">
        <v>118634.5</v>
      </c>
      <c r="F15" s="29">
        <v>1171.2</v>
      </c>
      <c r="G15" s="29">
        <v>56737.1</v>
      </c>
      <c r="H15" s="29">
        <v>0</v>
      </c>
      <c r="I15" s="29">
        <v>118400.156</v>
      </c>
      <c r="J15" s="29">
        <v>1166.2</v>
      </c>
      <c r="K15" s="29">
        <v>1290074.7849999999</v>
      </c>
      <c r="L15" s="29">
        <v>0</v>
      </c>
      <c r="M15" s="29">
        <v>112637.732</v>
      </c>
      <c r="N15" s="29">
        <v>1109.453</v>
      </c>
      <c r="O15" s="29">
        <v>1290074.79</v>
      </c>
      <c r="P15" s="29"/>
    </row>
    <row r="16" spans="1:22" s="33" customFormat="1" ht="21.6" customHeight="1" x14ac:dyDescent="0.3">
      <c r="A16" s="34"/>
      <c r="B16" s="35" t="s">
        <v>76</v>
      </c>
      <c r="C16" s="34"/>
      <c r="D16" s="29">
        <v>0</v>
      </c>
      <c r="E16" s="29">
        <v>13730.4</v>
      </c>
      <c r="F16" s="29">
        <v>0</v>
      </c>
      <c r="G16" s="29">
        <v>0</v>
      </c>
      <c r="H16" s="29">
        <v>0</v>
      </c>
      <c r="I16" s="29">
        <v>0</v>
      </c>
      <c r="J16" s="29">
        <v>443.29390099999955</v>
      </c>
      <c r="K16" s="29">
        <v>14992.97</v>
      </c>
      <c r="L16" s="29">
        <v>0</v>
      </c>
      <c r="M16" s="29">
        <v>13101.1</v>
      </c>
      <c r="N16" s="29">
        <v>432.63</v>
      </c>
      <c r="O16" s="29">
        <v>14992.97</v>
      </c>
      <c r="P16" s="29"/>
    </row>
    <row r="17" spans="1:18" s="33" customFormat="1" ht="0.6" customHeight="1" x14ac:dyDescent="0.3">
      <c r="A17" s="34" t="s">
        <v>8</v>
      </c>
      <c r="B17" s="41" t="s">
        <v>48</v>
      </c>
      <c r="C17" s="34" t="s">
        <v>29</v>
      </c>
      <c r="D17" s="29"/>
      <c r="E17" s="29"/>
      <c r="F17" s="29"/>
      <c r="G17" s="29"/>
      <c r="H17" s="29">
        <v>0</v>
      </c>
      <c r="I17" s="29"/>
      <c r="J17" s="29"/>
      <c r="K17" s="29"/>
      <c r="L17" s="29"/>
      <c r="M17" s="29"/>
      <c r="N17" s="29"/>
      <c r="O17" s="29"/>
      <c r="P17" s="29"/>
    </row>
    <row r="18" spans="1:18" s="66" customFormat="1" ht="19.2" customHeight="1" x14ac:dyDescent="0.3">
      <c r="A18" s="65"/>
      <c r="B18" s="38" t="s">
        <v>34</v>
      </c>
      <c r="C18" s="49"/>
      <c r="D18" s="31">
        <f>SUM(D15)</f>
        <v>0</v>
      </c>
      <c r="E18" s="31">
        <f>SUM(E14:E15)</f>
        <v>318634.5</v>
      </c>
      <c r="F18" s="31">
        <f t="shared" ref="F18:O18" si="3">SUM(F14:F15)</f>
        <v>1171.2</v>
      </c>
      <c r="G18" s="31">
        <f t="shared" si="3"/>
        <v>56737.1</v>
      </c>
      <c r="H18" s="31">
        <f t="shared" si="3"/>
        <v>0</v>
      </c>
      <c r="I18" s="31">
        <f t="shared" si="3"/>
        <v>318400.15600000002</v>
      </c>
      <c r="J18" s="31">
        <f t="shared" si="3"/>
        <v>1166.2</v>
      </c>
      <c r="K18" s="31">
        <f t="shared" si="3"/>
        <v>1290074.7849999999</v>
      </c>
      <c r="L18" s="31">
        <f t="shared" si="3"/>
        <v>0</v>
      </c>
      <c r="M18" s="31">
        <f t="shared" si="3"/>
        <v>312637.73200000002</v>
      </c>
      <c r="N18" s="31">
        <f t="shared" si="3"/>
        <v>1109.453</v>
      </c>
      <c r="O18" s="31">
        <f t="shared" si="3"/>
        <v>1290074.79</v>
      </c>
      <c r="P18" s="31"/>
    </row>
    <row r="19" spans="1:18" s="33" customFormat="1" ht="17.399999999999999" customHeight="1" x14ac:dyDescent="0.3">
      <c r="A19" s="51">
        <v>3</v>
      </c>
      <c r="B19" s="84" t="s">
        <v>18</v>
      </c>
      <c r="C19" s="85"/>
      <c r="D19" s="85"/>
      <c r="E19" s="85"/>
      <c r="F19" s="85"/>
      <c r="G19" s="85"/>
      <c r="H19" s="85"/>
      <c r="I19" s="85"/>
      <c r="J19" s="85"/>
      <c r="K19" s="85"/>
      <c r="L19" s="85"/>
      <c r="M19" s="85"/>
      <c r="N19" s="85"/>
      <c r="O19" s="86"/>
      <c r="P19" s="37"/>
    </row>
    <row r="20" spans="1:18" s="33" customFormat="1" ht="33" customHeight="1" x14ac:dyDescent="0.3">
      <c r="A20" s="36"/>
      <c r="B20" s="35" t="s">
        <v>41</v>
      </c>
      <c r="C20" s="34" t="s">
        <v>29</v>
      </c>
      <c r="D20" s="29">
        <v>93445</v>
      </c>
      <c r="E20" s="29">
        <v>120551.12</v>
      </c>
      <c r="F20" s="29">
        <v>1666.76</v>
      </c>
      <c r="G20" s="29">
        <v>0</v>
      </c>
      <c r="H20" s="29">
        <v>82044.100000000006</v>
      </c>
      <c r="I20" s="29">
        <v>113272.9</v>
      </c>
      <c r="J20" s="29">
        <v>49486.400000000001</v>
      </c>
      <c r="K20" s="29">
        <v>574.79999999999995</v>
      </c>
      <c r="L20" s="29">
        <v>58286.7</v>
      </c>
      <c r="M20" s="29">
        <v>0</v>
      </c>
      <c r="N20" s="29">
        <v>49486.400000000001</v>
      </c>
      <c r="O20" s="29">
        <v>574.79999999999995</v>
      </c>
      <c r="P20" s="30"/>
    </row>
    <row r="21" spans="1:18" s="33" customFormat="1" ht="114" customHeight="1" x14ac:dyDescent="0.3">
      <c r="A21" s="36" t="s">
        <v>9</v>
      </c>
      <c r="B21" s="41" t="s">
        <v>37</v>
      </c>
      <c r="C21" s="34" t="s">
        <v>29</v>
      </c>
      <c r="D21" s="29">
        <v>0</v>
      </c>
      <c r="E21" s="29">
        <v>0</v>
      </c>
      <c r="F21" s="29">
        <v>0</v>
      </c>
      <c r="G21" s="29">
        <v>0</v>
      </c>
      <c r="H21" s="29">
        <v>0</v>
      </c>
      <c r="I21" s="29">
        <v>0</v>
      </c>
      <c r="J21" s="29">
        <v>0</v>
      </c>
      <c r="K21" s="29">
        <v>0</v>
      </c>
      <c r="L21" s="29">
        <v>0</v>
      </c>
      <c r="M21" s="29">
        <v>0</v>
      </c>
      <c r="N21" s="29">
        <v>0</v>
      </c>
      <c r="O21" s="29">
        <v>0</v>
      </c>
      <c r="P21" s="30"/>
    </row>
    <row r="22" spans="1:18" s="33" customFormat="1" ht="20.399999999999999" customHeight="1" x14ac:dyDescent="0.3">
      <c r="A22" s="44"/>
      <c r="B22" s="41" t="s">
        <v>35</v>
      </c>
      <c r="C22" s="34"/>
      <c r="D22" s="29">
        <v>0</v>
      </c>
      <c r="E22" s="29">
        <v>0</v>
      </c>
      <c r="F22" s="29">
        <v>0</v>
      </c>
      <c r="G22" s="29">
        <v>0</v>
      </c>
      <c r="H22" s="29">
        <v>0</v>
      </c>
      <c r="I22" s="29">
        <v>0</v>
      </c>
      <c r="J22" s="29">
        <v>0</v>
      </c>
      <c r="K22" s="29">
        <v>0</v>
      </c>
      <c r="L22" s="29">
        <v>0</v>
      </c>
      <c r="M22" s="29">
        <v>0</v>
      </c>
      <c r="N22" s="29">
        <v>0</v>
      </c>
      <c r="O22" s="29">
        <v>0</v>
      </c>
      <c r="P22" s="30"/>
    </row>
    <row r="23" spans="1:18" s="33" customFormat="1" ht="2.4" hidden="1" customHeight="1" x14ac:dyDescent="0.3">
      <c r="A23" s="44" t="s">
        <v>31</v>
      </c>
      <c r="B23" s="41" t="s">
        <v>38</v>
      </c>
      <c r="C23" s="34" t="s">
        <v>29</v>
      </c>
      <c r="D23" s="29"/>
      <c r="E23" s="29"/>
      <c r="F23" s="29"/>
      <c r="G23" s="29"/>
      <c r="H23" s="29">
        <v>0</v>
      </c>
      <c r="I23" s="29">
        <v>0</v>
      </c>
      <c r="J23" s="29">
        <v>0</v>
      </c>
      <c r="K23" s="29">
        <v>0</v>
      </c>
      <c r="L23" s="29">
        <v>0</v>
      </c>
      <c r="M23" s="29">
        <v>0</v>
      </c>
      <c r="N23" s="29">
        <v>0</v>
      </c>
      <c r="O23" s="29">
        <v>0</v>
      </c>
      <c r="P23" s="30">
        <v>0</v>
      </c>
      <c r="R23" s="45"/>
    </row>
    <row r="24" spans="1:18" s="33" customFormat="1" ht="25.5" hidden="1" customHeight="1" x14ac:dyDescent="0.3">
      <c r="A24" s="44"/>
      <c r="B24" s="41" t="s">
        <v>35</v>
      </c>
      <c r="C24" s="34"/>
      <c r="D24" s="29"/>
      <c r="E24" s="29"/>
      <c r="F24" s="29"/>
      <c r="G24" s="29"/>
      <c r="H24" s="29">
        <v>0</v>
      </c>
      <c r="I24" s="29">
        <v>0</v>
      </c>
      <c r="J24" s="29">
        <v>0</v>
      </c>
      <c r="K24" s="29">
        <v>0</v>
      </c>
      <c r="L24" s="29">
        <v>0</v>
      </c>
      <c r="M24" s="29">
        <v>0</v>
      </c>
      <c r="N24" s="29">
        <v>0</v>
      </c>
      <c r="O24" s="29">
        <v>0</v>
      </c>
      <c r="P24" s="30">
        <v>0</v>
      </c>
    </row>
    <row r="25" spans="1:18" s="33" customFormat="1" ht="98.4" hidden="1" customHeight="1" x14ac:dyDescent="0.3">
      <c r="A25" s="44" t="s">
        <v>33</v>
      </c>
      <c r="B25" s="41" t="s">
        <v>32</v>
      </c>
      <c r="C25" s="34" t="s">
        <v>29</v>
      </c>
      <c r="D25" s="29"/>
      <c r="E25" s="29"/>
      <c r="F25" s="29"/>
      <c r="G25" s="29"/>
      <c r="H25" s="29">
        <v>0</v>
      </c>
      <c r="I25" s="29">
        <v>0</v>
      </c>
      <c r="J25" s="29">
        <v>0</v>
      </c>
      <c r="K25" s="29">
        <v>0</v>
      </c>
      <c r="L25" s="29">
        <v>0</v>
      </c>
      <c r="M25" s="29">
        <v>0</v>
      </c>
      <c r="N25" s="29">
        <v>0</v>
      </c>
      <c r="O25" s="29">
        <v>0</v>
      </c>
      <c r="P25" s="30">
        <v>0</v>
      </c>
    </row>
    <row r="26" spans="1:18" s="33" customFormat="1" ht="32.1" hidden="1" customHeight="1" x14ac:dyDescent="0.3">
      <c r="A26" s="44"/>
      <c r="B26" s="41" t="s">
        <v>35</v>
      </c>
      <c r="C26" s="34"/>
      <c r="D26" s="29"/>
      <c r="E26" s="29"/>
      <c r="F26" s="29"/>
      <c r="G26" s="46"/>
      <c r="H26" s="29">
        <v>0</v>
      </c>
      <c r="I26" s="29">
        <v>0</v>
      </c>
      <c r="J26" s="29">
        <v>0</v>
      </c>
      <c r="K26" s="29">
        <v>0</v>
      </c>
      <c r="L26" s="29">
        <v>0</v>
      </c>
      <c r="M26" s="29">
        <v>0</v>
      </c>
      <c r="N26" s="29">
        <v>0</v>
      </c>
      <c r="O26" s="29">
        <v>0</v>
      </c>
      <c r="P26" s="30">
        <v>0</v>
      </c>
    </row>
    <row r="27" spans="1:18" s="33" customFormat="1" ht="153.6" hidden="1" customHeight="1" x14ac:dyDescent="0.3">
      <c r="A27" s="44" t="s">
        <v>59</v>
      </c>
      <c r="B27" s="41" t="s">
        <v>57</v>
      </c>
      <c r="C27" s="34" t="s">
        <v>29</v>
      </c>
      <c r="D27" s="29"/>
      <c r="E27" s="29"/>
      <c r="F27" s="29"/>
      <c r="G27" s="46"/>
      <c r="H27" s="29">
        <v>0</v>
      </c>
      <c r="I27" s="29">
        <v>0</v>
      </c>
      <c r="J27" s="29">
        <v>0</v>
      </c>
      <c r="K27" s="29">
        <v>0</v>
      </c>
      <c r="L27" s="29">
        <v>0</v>
      </c>
      <c r="M27" s="29">
        <v>0</v>
      </c>
      <c r="N27" s="29">
        <v>0</v>
      </c>
      <c r="O27" s="29">
        <v>0</v>
      </c>
      <c r="P27" s="30">
        <v>0</v>
      </c>
    </row>
    <row r="28" spans="1:18" s="33" customFormat="1" ht="35.4" hidden="1" customHeight="1" x14ac:dyDescent="0.3">
      <c r="A28" s="44" t="s">
        <v>60</v>
      </c>
      <c r="B28" s="41" t="s">
        <v>58</v>
      </c>
      <c r="C28" s="34" t="s">
        <v>29</v>
      </c>
      <c r="D28" s="29"/>
      <c r="E28" s="29"/>
      <c r="F28" s="29"/>
      <c r="G28" s="46"/>
      <c r="H28" s="29">
        <v>0</v>
      </c>
      <c r="I28" s="29">
        <v>0</v>
      </c>
      <c r="J28" s="29">
        <v>0</v>
      </c>
      <c r="K28" s="29">
        <v>0</v>
      </c>
      <c r="L28" s="29">
        <v>0</v>
      </c>
      <c r="M28" s="29">
        <v>0</v>
      </c>
      <c r="N28" s="29">
        <v>0</v>
      </c>
      <c r="O28" s="29">
        <v>0</v>
      </c>
      <c r="P28" s="30">
        <v>0</v>
      </c>
    </row>
    <row r="29" spans="1:18" s="33" customFormat="1" ht="21.6" customHeight="1" x14ac:dyDescent="0.3">
      <c r="A29" s="44"/>
      <c r="B29" s="41" t="s">
        <v>82</v>
      </c>
      <c r="C29" s="34"/>
      <c r="D29" s="29">
        <v>248178.8</v>
      </c>
      <c r="E29" s="29">
        <v>554390.1</v>
      </c>
      <c r="F29" s="29">
        <v>0</v>
      </c>
      <c r="G29" s="29">
        <v>0</v>
      </c>
      <c r="H29" s="29">
        <v>248178.8</v>
      </c>
      <c r="I29" s="29">
        <v>554390.1</v>
      </c>
      <c r="J29" s="29">
        <v>0</v>
      </c>
      <c r="K29" s="29">
        <v>0</v>
      </c>
      <c r="L29" s="29">
        <v>248178.8</v>
      </c>
      <c r="M29" s="29">
        <v>534228.01</v>
      </c>
      <c r="N29" s="29">
        <v>0</v>
      </c>
      <c r="O29" s="29">
        <v>0</v>
      </c>
      <c r="P29" s="30"/>
      <c r="Q29" s="47"/>
    </row>
    <row r="30" spans="1:18" s="50" customFormat="1" ht="18" customHeight="1" x14ac:dyDescent="0.3">
      <c r="A30" s="48"/>
      <c r="B30" s="49" t="s">
        <v>22</v>
      </c>
      <c r="C30" s="49"/>
      <c r="D30" s="31">
        <f>SUM(D20)</f>
        <v>93445</v>
      </c>
      <c r="E30" s="31">
        <f t="shared" ref="E30:O30" si="4">SUM(E20)</f>
        <v>120551.12</v>
      </c>
      <c r="F30" s="31">
        <f t="shared" si="4"/>
        <v>1666.76</v>
      </c>
      <c r="G30" s="31">
        <f t="shared" si="4"/>
        <v>0</v>
      </c>
      <c r="H30" s="31">
        <f t="shared" si="4"/>
        <v>82044.100000000006</v>
      </c>
      <c r="I30" s="31">
        <f t="shared" si="4"/>
        <v>113272.9</v>
      </c>
      <c r="J30" s="31">
        <f t="shared" si="4"/>
        <v>49486.400000000001</v>
      </c>
      <c r="K30" s="31">
        <f t="shared" si="4"/>
        <v>574.79999999999995</v>
      </c>
      <c r="L30" s="31">
        <f t="shared" si="4"/>
        <v>58286.7</v>
      </c>
      <c r="M30" s="31">
        <f t="shared" si="4"/>
        <v>0</v>
      </c>
      <c r="N30" s="31">
        <f t="shared" si="4"/>
        <v>49486.400000000001</v>
      </c>
      <c r="O30" s="31">
        <f t="shared" si="4"/>
        <v>574.79999999999995</v>
      </c>
      <c r="P30" s="32"/>
    </row>
    <row r="31" spans="1:18" s="33" customFormat="1" ht="16.95" customHeight="1" x14ac:dyDescent="0.3">
      <c r="A31" s="36" t="s">
        <v>10</v>
      </c>
      <c r="B31" s="84" t="s">
        <v>42</v>
      </c>
      <c r="C31" s="85"/>
      <c r="D31" s="85"/>
      <c r="E31" s="85"/>
      <c r="F31" s="85"/>
      <c r="G31" s="85"/>
      <c r="H31" s="85"/>
      <c r="I31" s="85"/>
      <c r="J31" s="85"/>
      <c r="K31" s="85"/>
      <c r="L31" s="85"/>
      <c r="M31" s="85"/>
      <c r="N31" s="85"/>
      <c r="O31" s="86"/>
      <c r="P31" s="37"/>
    </row>
    <row r="32" spans="1:18" s="33" customFormat="1" ht="61.95" customHeight="1" x14ac:dyDescent="0.3">
      <c r="A32" s="36" t="s">
        <v>11</v>
      </c>
      <c r="B32" s="41" t="s">
        <v>70</v>
      </c>
      <c r="C32" s="34" t="s">
        <v>62</v>
      </c>
      <c r="D32" s="29">
        <v>24908.400000000001</v>
      </c>
      <c r="E32" s="29">
        <v>14510.2</v>
      </c>
      <c r="F32" s="29">
        <v>0</v>
      </c>
      <c r="G32" s="29">
        <v>0</v>
      </c>
      <c r="H32" s="29">
        <v>22585.657999999999</v>
      </c>
      <c r="I32" s="29">
        <v>14410.154</v>
      </c>
      <c r="J32" s="29">
        <v>0</v>
      </c>
      <c r="K32" s="29">
        <v>0</v>
      </c>
      <c r="L32" s="29">
        <v>13640.273999999999</v>
      </c>
      <c r="M32" s="29">
        <v>13555.319</v>
      </c>
      <c r="N32" s="29">
        <v>0</v>
      </c>
      <c r="O32" s="29">
        <v>0</v>
      </c>
      <c r="P32" s="30"/>
    </row>
    <row r="33" spans="1:21" s="33" customFormat="1" ht="44.4" customHeight="1" x14ac:dyDescent="0.3">
      <c r="A33" s="42" t="s">
        <v>12</v>
      </c>
      <c r="B33" s="41" t="s">
        <v>43</v>
      </c>
      <c r="C33" s="34" t="s">
        <v>62</v>
      </c>
      <c r="D33" s="29">
        <v>0</v>
      </c>
      <c r="E33" s="29">
        <v>11339</v>
      </c>
      <c r="F33" s="29">
        <v>0</v>
      </c>
      <c r="G33" s="29">
        <v>0</v>
      </c>
      <c r="H33" s="29">
        <v>0</v>
      </c>
      <c r="I33" s="29">
        <v>10095</v>
      </c>
      <c r="J33" s="29">
        <v>0</v>
      </c>
      <c r="K33" s="29">
        <v>0</v>
      </c>
      <c r="L33" s="29">
        <v>0</v>
      </c>
      <c r="M33" s="29">
        <v>9587.6049999999996</v>
      </c>
      <c r="N33" s="29">
        <v>0</v>
      </c>
      <c r="O33" s="29">
        <v>0</v>
      </c>
      <c r="P33" s="30"/>
    </row>
    <row r="34" spans="1:21" s="33" customFormat="1" ht="90" customHeight="1" x14ac:dyDescent="0.3">
      <c r="A34" s="42" t="s">
        <v>36</v>
      </c>
      <c r="B34" s="41" t="s">
        <v>71</v>
      </c>
      <c r="C34" s="34" t="s">
        <v>62</v>
      </c>
      <c r="D34" s="29">
        <v>0</v>
      </c>
      <c r="E34" s="29">
        <v>6313.5010000000002</v>
      </c>
      <c r="F34" s="29">
        <v>0</v>
      </c>
      <c r="G34" s="29">
        <v>0</v>
      </c>
      <c r="H34" s="29">
        <v>0</v>
      </c>
      <c r="I34" s="29">
        <v>6275.7849999999999</v>
      </c>
      <c r="J34" s="29">
        <v>0</v>
      </c>
      <c r="K34" s="29">
        <v>0</v>
      </c>
      <c r="L34" s="29">
        <v>0</v>
      </c>
      <c r="M34" s="29">
        <v>6257.7849999999999</v>
      </c>
      <c r="N34" s="29">
        <v>0</v>
      </c>
      <c r="O34" s="29">
        <v>0</v>
      </c>
      <c r="P34" s="30"/>
    </row>
    <row r="35" spans="1:21" s="40" customFormat="1" ht="17.399999999999999" customHeight="1" x14ac:dyDescent="0.3">
      <c r="A35" s="43"/>
      <c r="B35" s="38" t="s">
        <v>23</v>
      </c>
      <c r="C35" s="39"/>
      <c r="D35" s="31">
        <f>SUM(D32:D34)</f>
        <v>24908.400000000001</v>
      </c>
      <c r="E35" s="31">
        <f t="shared" ref="E35:O35" si="5">SUM(E32:E34)</f>
        <v>32162.701000000001</v>
      </c>
      <c r="F35" s="31">
        <f t="shared" si="5"/>
        <v>0</v>
      </c>
      <c r="G35" s="31">
        <f t="shared" si="5"/>
        <v>0</v>
      </c>
      <c r="H35" s="31">
        <f t="shared" si="5"/>
        <v>22585.657999999999</v>
      </c>
      <c r="I35" s="31">
        <f t="shared" si="5"/>
        <v>30780.939000000002</v>
      </c>
      <c r="J35" s="31">
        <f t="shared" si="5"/>
        <v>0</v>
      </c>
      <c r="K35" s="31">
        <f t="shared" si="5"/>
        <v>0</v>
      </c>
      <c r="L35" s="31">
        <f t="shared" si="5"/>
        <v>13640.273999999999</v>
      </c>
      <c r="M35" s="31">
        <f t="shared" si="5"/>
        <v>29400.708999999999</v>
      </c>
      <c r="N35" s="31">
        <f t="shared" si="5"/>
        <v>0</v>
      </c>
      <c r="O35" s="31">
        <f t="shared" si="5"/>
        <v>0</v>
      </c>
      <c r="P35" s="32"/>
    </row>
    <row r="36" spans="1:21" s="33" customFormat="1" ht="23.4" customHeight="1" x14ac:dyDescent="0.3">
      <c r="A36" s="36">
        <v>5</v>
      </c>
      <c r="B36" s="84" t="s">
        <v>80</v>
      </c>
      <c r="C36" s="85"/>
      <c r="D36" s="85"/>
      <c r="E36" s="85"/>
      <c r="F36" s="85"/>
      <c r="G36" s="85"/>
      <c r="H36" s="85"/>
      <c r="I36" s="85"/>
      <c r="J36" s="85"/>
      <c r="K36" s="85"/>
      <c r="L36" s="85"/>
      <c r="M36" s="85"/>
      <c r="N36" s="85"/>
      <c r="O36" s="86"/>
      <c r="P36" s="37"/>
    </row>
    <row r="37" spans="1:21" s="33" customFormat="1" ht="132.6" customHeight="1" x14ac:dyDescent="0.3">
      <c r="A37" s="89" t="s">
        <v>13</v>
      </c>
      <c r="B37" s="35" t="s">
        <v>81</v>
      </c>
      <c r="C37" s="34" t="s">
        <v>30</v>
      </c>
      <c r="D37" s="29">
        <v>13219.7</v>
      </c>
      <c r="E37" s="29">
        <v>540443.9</v>
      </c>
      <c r="F37" s="29">
        <v>0</v>
      </c>
      <c r="G37" s="29">
        <v>0</v>
      </c>
      <c r="H37" s="29">
        <v>13219.7</v>
      </c>
      <c r="I37" s="29">
        <v>540443.9</v>
      </c>
      <c r="J37" s="29">
        <v>0</v>
      </c>
      <c r="K37" s="29">
        <v>0</v>
      </c>
      <c r="L37" s="29">
        <v>13219.7</v>
      </c>
      <c r="M37" s="29">
        <v>537033</v>
      </c>
      <c r="N37" s="29">
        <v>0</v>
      </c>
      <c r="O37" s="29">
        <v>0</v>
      </c>
      <c r="P37" s="30"/>
    </row>
    <row r="38" spans="1:21" s="40" customFormat="1" ht="16.95" customHeight="1" thickBot="1" x14ac:dyDescent="0.35">
      <c r="A38" s="90"/>
      <c r="B38" s="38" t="s">
        <v>24</v>
      </c>
      <c r="C38" s="39"/>
      <c r="D38" s="31">
        <f t="shared" ref="D38:O38" si="6">SUM(D37)</f>
        <v>13219.7</v>
      </c>
      <c r="E38" s="31">
        <f t="shared" si="6"/>
        <v>540443.9</v>
      </c>
      <c r="F38" s="31">
        <f t="shared" si="6"/>
        <v>0</v>
      </c>
      <c r="G38" s="31">
        <f t="shared" si="6"/>
        <v>0</v>
      </c>
      <c r="H38" s="31">
        <f t="shared" si="6"/>
        <v>13219.7</v>
      </c>
      <c r="I38" s="31">
        <f t="shared" si="6"/>
        <v>540443.9</v>
      </c>
      <c r="J38" s="31">
        <f t="shared" si="6"/>
        <v>0</v>
      </c>
      <c r="K38" s="31">
        <f t="shared" si="6"/>
        <v>0</v>
      </c>
      <c r="L38" s="31">
        <f t="shared" si="6"/>
        <v>13219.7</v>
      </c>
      <c r="M38" s="31">
        <f t="shared" si="6"/>
        <v>537033</v>
      </c>
      <c r="N38" s="31">
        <f t="shared" si="6"/>
        <v>0</v>
      </c>
      <c r="O38" s="31">
        <f t="shared" si="6"/>
        <v>0</v>
      </c>
      <c r="P38" s="32"/>
    </row>
    <row r="39" spans="1:21" s="33" customFormat="1" ht="16.95" customHeight="1" x14ac:dyDescent="0.3">
      <c r="A39" s="67">
        <v>6</v>
      </c>
      <c r="B39" s="84" t="s">
        <v>19</v>
      </c>
      <c r="C39" s="85"/>
      <c r="D39" s="85"/>
      <c r="E39" s="85"/>
      <c r="F39" s="85"/>
      <c r="G39" s="85"/>
      <c r="H39" s="85"/>
      <c r="I39" s="85"/>
      <c r="J39" s="85"/>
      <c r="K39" s="85"/>
      <c r="L39" s="85"/>
      <c r="M39" s="85"/>
      <c r="N39" s="85"/>
      <c r="O39" s="86"/>
      <c r="P39" s="37"/>
      <c r="U39" s="33" t="s">
        <v>49</v>
      </c>
    </row>
    <row r="40" spans="1:21" s="33" customFormat="1" ht="60.6" customHeight="1" x14ac:dyDescent="0.3">
      <c r="A40" s="87" t="s">
        <v>14</v>
      </c>
      <c r="B40" s="41" t="s">
        <v>44</v>
      </c>
      <c r="C40" s="34" t="s">
        <v>29</v>
      </c>
      <c r="D40" s="29">
        <v>0</v>
      </c>
      <c r="E40" s="29">
        <v>65808.2</v>
      </c>
      <c r="F40" s="29">
        <v>2835.76</v>
      </c>
      <c r="G40" s="29">
        <v>0</v>
      </c>
      <c r="H40" s="29">
        <v>0</v>
      </c>
      <c r="I40" s="29">
        <v>65808.2</v>
      </c>
      <c r="J40" s="29">
        <v>3379.45</v>
      </c>
      <c r="K40" s="29">
        <v>0</v>
      </c>
      <c r="L40" s="29">
        <v>0</v>
      </c>
      <c r="M40" s="29">
        <v>60028.5</v>
      </c>
      <c r="N40" s="29">
        <v>3379.45</v>
      </c>
      <c r="O40" s="29">
        <v>0</v>
      </c>
      <c r="P40" s="30"/>
    </row>
    <row r="41" spans="1:21" s="40" customFormat="1" ht="16.2" customHeight="1" x14ac:dyDescent="0.3">
      <c r="A41" s="88"/>
      <c r="B41" s="38" t="s">
        <v>25</v>
      </c>
      <c r="C41" s="39"/>
      <c r="D41" s="31">
        <v>0</v>
      </c>
      <c r="E41" s="31">
        <v>65808.2</v>
      </c>
      <c r="F41" s="31">
        <v>2835.76</v>
      </c>
      <c r="G41" s="31">
        <v>0</v>
      </c>
      <c r="H41" s="31">
        <v>0</v>
      </c>
      <c r="I41" s="31">
        <v>65808.2</v>
      </c>
      <c r="J41" s="31">
        <v>3379.45</v>
      </c>
      <c r="K41" s="31">
        <v>0</v>
      </c>
      <c r="L41" s="31">
        <v>0</v>
      </c>
      <c r="M41" s="31">
        <v>60028.5</v>
      </c>
      <c r="N41" s="31">
        <v>3379.45</v>
      </c>
      <c r="O41" s="31">
        <v>0</v>
      </c>
      <c r="P41" s="32"/>
    </row>
    <row r="42" spans="1:21" s="33" customFormat="1" ht="21.6" customHeight="1" thickBot="1" x14ac:dyDescent="0.35">
      <c r="A42" s="88"/>
      <c r="B42" s="41" t="s">
        <v>73</v>
      </c>
      <c r="C42" s="34"/>
      <c r="D42" s="29">
        <v>0</v>
      </c>
      <c r="E42" s="29">
        <v>24014.400000000001</v>
      </c>
      <c r="F42" s="29">
        <v>0</v>
      </c>
      <c r="G42" s="29">
        <v>0</v>
      </c>
      <c r="H42" s="29">
        <v>0</v>
      </c>
      <c r="I42" s="29">
        <v>0</v>
      </c>
      <c r="J42" s="29">
        <v>2806.04</v>
      </c>
      <c r="K42" s="29">
        <v>0</v>
      </c>
      <c r="L42" s="29">
        <v>0</v>
      </c>
      <c r="M42" s="29">
        <v>22948.880000000001</v>
      </c>
      <c r="N42" s="29">
        <v>2806.04</v>
      </c>
      <c r="O42" s="29">
        <v>0</v>
      </c>
      <c r="P42" s="30"/>
    </row>
    <row r="43" spans="1:21" s="33" customFormat="1" ht="13.95" customHeight="1" x14ac:dyDescent="0.3">
      <c r="A43" s="67">
        <v>7</v>
      </c>
      <c r="B43" s="84" t="s">
        <v>20</v>
      </c>
      <c r="C43" s="85"/>
      <c r="D43" s="85"/>
      <c r="E43" s="85"/>
      <c r="F43" s="85"/>
      <c r="G43" s="85"/>
      <c r="H43" s="85"/>
      <c r="I43" s="85"/>
      <c r="J43" s="85"/>
      <c r="K43" s="85"/>
      <c r="L43" s="85"/>
      <c r="M43" s="85"/>
      <c r="N43" s="85"/>
      <c r="O43" s="86"/>
      <c r="P43" s="37"/>
    </row>
    <row r="44" spans="1:21" s="33" customFormat="1" ht="90.6" customHeight="1" x14ac:dyDescent="0.3">
      <c r="A44" s="34" t="s">
        <v>15</v>
      </c>
      <c r="B44" s="41" t="s">
        <v>45</v>
      </c>
      <c r="C44" s="34" t="s">
        <v>29</v>
      </c>
      <c r="D44" s="29">
        <v>0</v>
      </c>
      <c r="E44" s="29">
        <v>305623.09999999998</v>
      </c>
      <c r="F44" s="29">
        <v>11842.1</v>
      </c>
      <c r="G44" s="29">
        <v>0</v>
      </c>
      <c r="H44" s="29">
        <v>0</v>
      </c>
      <c r="I44" s="29">
        <v>305623.09999999998</v>
      </c>
      <c r="J44" s="29">
        <v>14244.72478</v>
      </c>
      <c r="K44" s="29">
        <v>0</v>
      </c>
      <c r="L44" s="29">
        <v>0</v>
      </c>
      <c r="M44" s="29">
        <v>102496.40925</v>
      </c>
      <c r="N44" s="29">
        <v>14244.72478</v>
      </c>
      <c r="O44" s="29">
        <v>0</v>
      </c>
      <c r="P44" s="30"/>
    </row>
    <row r="45" spans="1:21" s="33" customFormat="1" ht="91.2" customHeight="1" x14ac:dyDescent="0.3">
      <c r="A45" s="34" t="s">
        <v>74</v>
      </c>
      <c r="B45" s="41" t="s">
        <v>75</v>
      </c>
      <c r="C45" s="34" t="s">
        <v>29</v>
      </c>
      <c r="D45" s="29">
        <v>136872.66</v>
      </c>
      <c r="E45" s="29">
        <v>58659.72</v>
      </c>
      <c r="F45" s="29">
        <v>0</v>
      </c>
      <c r="G45" s="29">
        <v>0</v>
      </c>
      <c r="H45" s="29">
        <v>126379.925</v>
      </c>
      <c r="I45" s="29">
        <v>58659.824999999997</v>
      </c>
      <c r="J45" s="29">
        <v>0</v>
      </c>
      <c r="K45" s="29">
        <v>0</v>
      </c>
      <c r="L45" s="29">
        <v>126379.925</v>
      </c>
      <c r="M45" s="29">
        <v>54162.824999999997</v>
      </c>
      <c r="N45" s="29">
        <v>0</v>
      </c>
      <c r="O45" s="29">
        <v>0</v>
      </c>
      <c r="P45" s="75"/>
    </row>
    <row r="46" spans="1:21" s="40" customFormat="1" ht="15.6" customHeight="1" x14ac:dyDescent="0.3">
      <c r="A46" s="74"/>
      <c r="B46" s="76" t="s">
        <v>26</v>
      </c>
      <c r="C46" s="39"/>
      <c r="D46" s="31">
        <f>SUM(D44:D45)</f>
        <v>136872.66</v>
      </c>
      <c r="E46" s="31">
        <f t="shared" ref="E46:O46" si="7">SUM(E44:E45)</f>
        <v>364282.81999999995</v>
      </c>
      <c r="F46" s="31">
        <f t="shared" si="7"/>
        <v>11842.1</v>
      </c>
      <c r="G46" s="31">
        <f t="shared" si="7"/>
        <v>0</v>
      </c>
      <c r="H46" s="31">
        <f t="shared" si="7"/>
        <v>126379.925</v>
      </c>
      <c r="I46" s="31">
        <f t="shared" si="7"/>
        <v>364282.92499999999</v>
      </c>
      <c r="J46" s="31">
        <f t="shared" si="7"/>
        <v>14244.72478</v>
      </c>
      <c r="K46" s="31">
        <f t="shared" si="7"/>
        <v>0</v>
      </c>
      <c r="L46" s="31">
        <f t="shared" si="7"/>
        <v>126379.925</v>
      </c>
      <c r="M46" s="31">
        <f t="shared" si="7"/>
        <v>156659.23424999998</v>
      </c>
      <c r="N46" s="31">
        <f t="shared" si="7"/>
        <v>14244.72478</v>
      </c>
      <c r="O46" s="31">
        <f t="shared" si="7"/>
        <v>0</v>
      </c>
      <c r="P46" s="32"/>
    </row>
    <row r="47" spans="1:21" s="33" customFormat="1" ht="21" customHeight="1" thickBot="1" x14ac:dyDescent="0.35">
      <c r="A47" s="73"/>
      <c r="B47" s="41" t="s">
        <v>65</v>
      </c>
      <c r="C47" s="41"/>
      <c r="D47" s="29">
        <v>0</v>
      </c>
      <c r="E47" s="29">
        <v>158152.63399999999</v>
      </c>
      <c r="F47" s="29">
        <v>0</v>
      </c>
      <c r="G47" s="29">
        <v>0</v>
      </c>
      <c r="H47" s="29">
        <v>0</v>
      </c>
      <c r="I47" s="29">
        <v>0</v>
      </c>
      <c r="J47" s="29">
        <v>0</v>
      </c>
      <c r="K47" s="29">
        <v>0</v>
      </c>
      <c r="L47" s="29">
        <v>0</v>
      </c>
      <c r="M47" s="29">
        <v>114413.22477</v>
      </c>
      <c r="N47" s="29">
        <v>0</v>
      </c>
      <c r="O47" s="29">
        <v>0</v>
      </c>
      <c r="P47" s="30"/>
    </row>
    <row r="48" spans="1:21" s="33" customFormat="1" ht="13.8" customHeight="1" x14ac:dyDescent="0.3">
      <c r="A48" s="67">
        <v>8</v>
      </c>
      <c r="B48" s="84" t="s">
        <v>72</v>
      </c>
      <c r="C48" s="85"/>
      <c r="D48" s="85"/>
      <c r="E48" s="85"/>
      <c r="F48" s="85"/>
      <c r="G48" s="85"/>
      <c r="H48" s="85"/>
      <c r="I48" s="85"/>
      <c r="J48" s="85"/>
      <c r="K48" s="85"/>
      <c r="L48" s="85"/>
      <c r="M48" s="85"/>
      <c r="N48" s="85"/>
      <c r="O48" s="86"/>
      <c r="P48" s="37"/>
    </row>
    <row r="49" spans="1:16" s="33" customFormat="1" ht="31.2" customHeight="1" x14ac:dyDescent="0.3">
      <c r="A49" s="68"/>
      <c r="B49" s="41" t="s">
        <v>61</v>
      </c>
      <c r="C49" s="34" t="s">
        <v>62</v>
      </c>
      <c r="D49" s="29">
        <v>0</v>
      </c>
      <c r="E49" s="29">
        <v>213455</v>
      </c>
      <c r="F49" s="29">
        <v>14408.1</v>
      </c>
      <c r="G49" s="29">
        <v>1739036.8</v>
      </c>
      <c r="H49" s="29">
        <v>0</v>
      </c>
      <c r="I49" s="29">
        <v>213455</v>
      </c>
      <c r="J49" s="29">
        <v>7109.9350000000004</v>
      </c>
      <c r="K49" s="29">
        <v>1710346</v>
      </c>
      <c r="L49" s="29">
        <v>0</v>
      </c>
      <c r="M49" s="29">
        <v>164947.492</v>
      </c>
      <c r="N49" s="29">
        <v>210.9</v>
      </c>
      <c r="O49" s="29">
        <v>30406.9</v>
      </c>
      <c r="P49" s="69"/>
    </row>
    <row r="50" spans="1:16" s="40" customFormat="1" ht="14.4" customHeight="1" x14ac:dyDescent="0.3">
      <c r="A50" s="70"/>
      <c r="B50" s="38" t="s">
        <v>27</v>
      </c>
      <c r="C50" s="39"/>
      <c r="D50" s="31">
        <f>SUM(D49)</f>
        <v>0</v>
      </c>
      <c r="E50" s="31">
        <f t="shared" ref="E50:O50" si="8">SUM(E49)</f>
        <v>213455</v>
      </c>
      <c r="F50" s="31">
        <f t="shared" si="8"/>
        <v>14408.1</v>
      </c>
      <c r="G50" s="31">
        <f t="shared" si="8"/>
        <v>1739036.8</v>
      </c>
      <c r="H50" s="31">
        <f t="shared" si="8"/>
        <v>0</v>
      </c>
      <c r="I50" s="31">
        <f t="shared" si="8"/>
        <v>213455</v>
      </c>
      <c r="J50" s="31">
        <f t="shared" si="8"/>
        <v>7109.9350000000004</v>
      </c>
      <c r="K50" s="31">
        <f t="shared" si="8"/>
        <v>1710346</v>
      </c>
      <c r="L50" s="31">
        <f t="shared" si="8"/>
        <v>0</v>
      </c>
      <c r="M50" s="31">
        <f t="shared" si="8"/>
        <v>164947.492</v>
      </c>
      <c r="N50" s="31">
        <f t="shared" si="8"/>
        <v>210.9</v>
      </c>
      <c r="O50" s="31">
        <f t="shared" si="8"/>
        <v>30406.9</v>
      </c>
      <c r="P50" s="71"/>
    </row>
    <row r="51" spans="1:16" s="33" customFormat="1" ht="21" customHeight="1" thickBot="1" x14ac:dyDescent="0.35">
      <c r="A51" s="72"/>
      <c r="B51" s="41" t="s">
        <v>64</v>
      </c>
      <c r="C51" s="41"/>
      <c r="D51" s="29">
        <v>0</v>
      </c>
      <c r="E51" s="29">
        <v>178341.4</v>
      </c>
      <c r="F51" s="29">
        <v>80426.921000000002</v>
      </c>
      <c r="G51" s="29">
        <v>658390.50300000003</v>
      </c>
      <c r="H51" s="29">
        <v>0</v>
      </c>
      <c r="I51" s="29">
        <v>178341.4</v>
      </c>
      <c r="J51" s="29">
        <v>80426.921000000002</v>
      </c>
      <c r="K51" s="29">
        <v>658390.50300000003</v>
      </c>
      <c r="L51" s="29">
        <v>0</v>
      </c>
      <c r="M51" s="29">
        <v>178341.4</v>
      </c>
      <c r="N51" s="29">
        <v>80426.921000000002</v>
      </c>
      <c r="O51" s="29">
        <v>658390.50300000003</v>
      </c>
      <c r="P51" s="69"/>
    </row>
    <row r="52" spans="1:16" s="16" customFormat="1" ht="27.45" hidden="1" customHeight="1" x14ac:dyDescent="0.3">
      <c r="A52" s="18"/>
      <c r="B52" s="82" t="s">
        <v>50</v>
      </c>
      <c r="C52" s="83"/>
      <c r="D52" s="83"/>
      <c r="E52" s="83"/>
      <c r="F52" s="83"/>
      <c r="G52" s="83"/>
      <c r="H52" s="83"/>
      <c r="I52" s="83"/>
      <c r="J52" s="83"/>
      <c r="K52" s="83"/>
      <c r="L52" s="83"/>
      <c r="M52" s="83"/>
      <c r="N52" s="83"/>
      <c r="O52" s="83"/>
      <c r="P52" s="19"/>
    </row>
    <row r="53" spans="1:16" s="16" customFormat="1" ht="0.45" hidden="1" customHeight="1" x14ac:dyDescent="0.3">
      <c r="A53" s="18"/>
      <c r="B53" s="20" t="s">
        <v>51</v>
      </c>
      <c r="C53" s="17" t="s">
        <v>53</v>
      </c>
      <c r="D53" s="21"/>
      <c r="E53" s="22"/>
      <c r="F53" s="21"/>
      <c r="G53" s="21"/>
      <c r="H53" s="21"/>
      <c r="I53" s="23"/>
      <c r="J53" s="21"/>
      <c r="K53" s="21"/>
      <c r="L53" s="21"/>
      <c r="M53" s="21"/>
      <c r="N53" s="21"/>
      <c r="O53" s="21"/>
      <c r="P53" s="19"/>
    </row>
    <row r="54" spans="1:16" s="16" customFormat="1" ht="46.2" hidden="1" customHeight="1" thickBot="1" x14ac:dyDescent="0.35">
      <c r="A54" s="18"/>
      <c r="B54" s="24" t="s">
        <v>54</v>
      </c>
      <c r="C54" s="25"/>
      <c r="D54" s="25"/>
      <c r="E54" s="26"/>
      <c r="F54" s="25"/>
      <c r="G54" s="25"/>
      <c r="H54" s="25"/>
      <c r="I54" s="27"/>
      <c r="J54" s="25"/>
      <c r="K54" s="25"/>
      <c r="L54" s="25"/>
      <c r="M54" s="25"/>
      <c r="N54" s="25"/>
      <c r="O54" s="25"/>
      <c r="P54" s="28"/>
    </row>
    <row r="55" spans="1:16" s="50" customFormat="1" ht="18" customHeight="1" thickBot="1" x14ac:dyDescent="0.35">
      <c r="A55" s="77"/>
      <c r="B55" s="78" t="s">
        <v>28</v>
      </c>
      <c r="C55" s="78"/>
      <c r="D55" s="79">
        <f>SUM(D11+D18+D30+D35+D38+D41+D46+D50)</f>
        <v>278912.02</v>
      </c>
      <c r="E55" s="79">
        <f>SUM(E11+E18+E30+E35+E38+E41+E46+E50)</f>
        <v>2035472.2209999999</v>
      </c>
      <c r="F55" s="79">
        <f>SUM(F11+F18+F30+F35+F38+F41+F46+F50)</f>
        <v>40183.22</v>
      </c>
      <c r="G55" s="79">
        <f>SUM(G11+G18+G30+G35+G38+G41+G46+G50)</f>
        <v>2054362.51</v>
      </c>
      <c r="H55" s="79">
        <f>SUM(H11+H18+H30+H35+H38+H41+H46+H50)</f>
        <v>254695.68300000002</v>
      </c>
      <c r="I55" s="79">
        <f>SUM(I11+I18+I30+I35+I38+I41+I46+I50)</f>
        <v>2014559.7200000002</v>
      </c>
      <c r="J55" s="79">
        <f>SUM(J11+J18+J30+J35+J38+J41+J46+J50)</f>
        <v>85504.999779999998</v>
      </c>
      <c r="K55" s="79">
        <f>SUM(K11+K18+K30+K35+K38+K41+K46+K50)</f>
        <v>3260264.3319999999</v>
      </c>
      <c r="L55" s="79">
        <f>SUM(L11+L18+L30+L35+L38+L41+L46+L50)</f>
        <v>220149.49900000001</v>
      </c>
      <c r="M55" s="79">
        <f>SUM(M11+M18+M30+M35+M38+M41+M46+M50)</f>
        <v>1489375.3672500001</v>
      </c>
      <c r="N55" s="79">
        <f>SUM(N11+N18+N30+N35+N38+N41+N46+N50)</f>
        <v>78084.20147</v>
      </c>
      <c r="O55" s="79">
        <f>SUM(O11+O18+O30+O35+O38+O41+O46+O50)</f>
        <v>1626810.757</v>
      </c>
      <c r="P55" s="80"/>
    </row>
    <row r="56" spans="1:16" s="33" customFormat="1" x14ac:dyDescent="0.3"/>
    <row r="57" spans="1:16" s="33" customFormat="1" x14ac:dyDescent="0.3">
      <c r="A57" s="81"/>
      <c r="B57" s="81"/>
      <c r="C57" s="81"/>
      <c r="D57" s="81"/>
      <c r="E57" s="81"/>
      <c r="F57" s="81"/>
      <c r="G57" s="81"/>
      <c r="H57" s="81"/>
      <c r="I57" s="81"/>
      <c r="J57" s="81"/>
      <c r="K57" s="81"/>
      <c r="L57" s="81"/>
      <c r="M57" s="81"/>
      <c r="N57" s="81"/>
      <c r="O57" s="81"/>
    </row>
    <row r="58" spans="1:16" s="33" customFormat="1" x14ac:dyDescent="0.3"/>
    <row r="59" spans="1:16" s="1" customFormat="1" x14ac:dyDescent="0.3"/>
    <row r="60" spans="1:16" s="1" customFormat="1" x14ac:dyDescent="0.3">
      <c r="D60" s="15"/>
      <c r="E60" s="15"/>
      <c r="F60" s="15"/>
      <c r="G60" s="15"/>
      <c r="H60" s="15"/>
      <c r="I60" s="15"/>
      <c r="J60" s="15"/>
      <c r="K60" s="15"/>
      <c r="L60" s="15"/>
      <c r="M60" s="15"/>
      <c r="N60" s="15"/>
      <c r="O60" s="15"/>
    </row>
    <row r="61" spans="1:16" x14ac:dyDescent="0.3">
      <c r="A61" s="1"/>
      <c r="B61" s="1"/>
      <c r="C61" s="1"/>
      <c r="D61" s="1"/>
      <c r="E61" s="1"/>
      <c r="F61" s="1"/>
      <c r="G61" s="1"/>
      <c r="H61" s="1"/>
      <c r="I61" s="1"/>
      <c r="J61" s="1"/>
      <c r="K61" s="1"/>
      <c r="L61" s="1"/>
      <c r="M61" s="1"/>
      <c r="N61" s="1"/>
      <c r="O61" s="1"/>
      <c r="P61" s="1"/>
    </row>
  </sheetData>
  <mergeCells count="21">
    <mergeCell ref="A9:A12"/>
    <mergeCell ref="B5:O5"/>
    <mergeCell ref="P2:P3"/>
    <mergeCell ref="C2:C3"/>
    <mergeCell ref="A1:O1"/>
    <mergeCell ref="H2:K2"/>
    <mergeCell ref="D2:G2"/>
    <mergeCell ref="L2:O2"/>
    <mergeCell ref="A2:A3"/>
    <mergeCell ref="B2:B3"/>
    <mergeCell ref="B13:O13"/>
    <mergeCell ref="B19:O19"/>
    <mergeCell ref="A37:A38"/>
    <mergeCell ref="B36:O36"/>
    <mergeCell ref="B31:O31"/>
    <mergeCell ref="A57:O57"/>
    <mergeCell ref="B52:O52"/>
    <mergeCell ref="B48:O48"/>
    <mergeCell ref="A40:A42"/>
    <mergeCell ref="B39:O39"/>
    <mergeCell ref="B43:O43"/>
  </mergeCells>
  <phoneticPr fontId="3" type="noConversion"/>
  <pageMargins left="0.19685039370078741" right="0" top="0.74803149606299213" bottom="0.74803149606299213" header="0.31496062992125984" footer="0.31496062992125984"/>
  <pageSetup paperSize="9" fitToHeight="0" orientation="landscape" r:id="rId1"/>
  <rowBreaks count="3" manualBreakCount="3">
    <brk id="18" max="16383" man="1"/>
    <brk id="30" max="16383" man="1"/>
    <brk id="3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Марина Андреевна Чульская</cp:lastModifiedBy>
  <cp:lastPrinted>2018-02-01T08:38:30Z</cp:lastPrinted>
  <dcterms:created xsi:type="dcterms:W3CDTF">2014-04-09T12:42:53Z</dcterms:created>
  <dcterms:modified xsi:type="dcterms:W3CDTF">2018-02-01T13:17:06Z</dcterms:modified>
</cp:coreProperties>
</file>